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e\Documents\mama\DB\"/>
    </mc:Choice>
  </mc:AlternateContent>
  <bookViews>
    <workbookView xWindow="0" yWindow="0" windowWidth="24000" windowHeight="10575"/>
  </bookViews>
  <sheets>
    <sheet name="MERCHANDIS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T43" i="1" l="1"/>
  <c r="T42" i="1"/>
  <c r="T41" i="1"/>
  <c r="T37" i="1"/>
  <c r="T36" i="1"/>
  <c r="T32" i="1"/>
  <c r="T29" i="1"/>
  <c r="T28" i="1"/>
  <c r="T24" i="1"/>
  <c r="T23" i="1"/>
  <c r="T22" i="1"/>
  <c r="T21" i="1"/>
  <c r="T14" i="1"/>
  <c r="T13" i="1"/>
  <c r="T12" i="1"/>
  <c r="T11" i="1"/>
  <c r="R21" i="1"/>
  <c r="S14" i="1"/>
  <c r="R14" i="1"/>
  <c r="S12" i="1"/>
  <c r="R12" i="1"/>
  <c r="S11" i="1"/>
  <c r="R11" i="1"/>
  <c r="T44" i="1" l="1"/>
  <c r="C44" i="1" s="1"/>
</calcChain>
</file>

<file path=xl/sharedStrings.xml><?xml version="1.0" encoding="utf-8"?>
<sst xmlns="http://schemas.openxmlformats.org/spreadsheetml/2006/main" count="108" uniqueCount="79">
  <si>
    <t>Dessel Sport seizoen  2017-2018 Merchandising</t>
  </si>
  <si>
    <t>Naam speler:</t>
  </si>
  <si>
    <t>Geb. datum:</t>
  </si>
  <si>
    <t>Ploeg:</t>
  </si>
  <si>
    <t>E-mail:</t>
  </si>
  <si>
    <t>Tel.nr.:</t>
  </si>
  <si>
    <t>Datum:</t>
  </si>
  <si>
    <t xml:space="preserve">Artikel </t>
  </si>
  <si>
    <t>Artikelnr.</t>
  </si>
  <si>
    <t>Kleur</t>
  </si>
  <si>
    <t>Maten</t>
  </si>
  <si>
    <t>Trainingstop + broek +  kw  en jas</t>
  </si>
  <si>
    <t xml:space="preserve">Maten :   </t>
  </si>
  <si>
    <t>S</t>
  </si>
  <si>
    <t>M</t>
  </si>
  <si>
    <t>L</t>
  </si>
  <si>
    <t>XL</t>
  </si>
  <si>
    <t>XXL</t>
  </si>
  <si>
    <t>XXXL</t>
  </si>
  <si>
    <t>prijs</t>
  </si>
  <si>
    <t>IKP</t>
  </si>
  <si>
    <t>Trainingstop</t>
  </si>
  <si>
    <t>604 antra-groen</t>
  </si>
  <si>
    <t>€28,50 / €34,00</t>
  </si>
  <si>
    <t>20,1/22,78</t>
  </si>
  <si>
    <t>Trainingsbroek</t>
  </si>
  <si>
    <t>€28,50 / €31,50</t>
  </si>
  <si>
    <t>14,07/16,75</t>
  </si>
  <si>
    <t>KW</t>
  </si>
  <si>
    <t>€34,00 / €36,50</t>
  </si>
  <si>
    <t>16,08/17,42</t>
  </si>
  <si>
    <t>Coachjas</t>
  </si>
  <si>
    <t>€72,00 / €78,00</t>
  </si>
  <si>
    <t>35,51/38,19</t>
  </si>
  <si>
    <t>T-shirt + set + short en sweater met kap</t>
  </si>
  <si>
    <t>XXXS</t>
  </si>
  <si>
    <t>XXS</t>
  </si>
  <si>
    <t>XS</t>
  </si>
  <si>
    <t>Trainingssetje</t>
  </si>
  <si>
    <t>510 marine wit</t>
  </si>
  <si>
    <t>T-shirt</t>
  </si>
  <si>
    <t>430 wit</t>
  </si>
  <si>
    <t>Trainingsshort</t>
  </si>
  <si>
    <t>Sweater met kap</t>
  </si>
  <si>
    <t>Light Jacket / Soft Shell</t>
  </si>
  <si>
    <t>4XS</t>
  </si>
  <si>
    <t>3XS</t>
  </si>
  <si>
    <t>2XS</t>
  </si>
  <si>
    <t xml:space="preserve">M   </t>
  </si>
  <si>
    <t>3XL</t>
  </si>
  <si>
    <t>4XL</t>
  </si>
  <si>
    <t>Light jacket</t>
  </si>
  <si>
    <t>360 zwart</t>
  </si>
  <si>
    <t>Soft Shell</t>
  </si>
  <si>
    <t>393 zwart</t>
  </si>
  <si>
    <t>XS (28-31)</t>
  </si>
  <si>
    <t>S (32-35)</t>
  </si>
  <si>
    <t>M (36-40)</t>
  </si>
  <si>
    <t>L (41-45)</t>
  </si>
  <si>
    <t>XL(46-47)</t>
  </si>
  <si>
    <t>Kousen</t>
  </si>
  <si>
    <t>orion groen</t>
  </si>
  <si>
    <t>Voetbal</t>
  </si>
  <si>
    <t>Select</t>
  </si>
  <si>
    <t>wit of geel</t>
  </si>
  <si>
    <t>Drinkbus</t>
  </si>
  <si>
    <t>Tacx</t>
  </si>
  <si>
    <t>groen</t>
  </si>
  <si>
    <t>Sporttassen</t>
  </si>
  <si>
    <t>Rugzak</t>
  </si>
  <si>
    <t>Tas met onderbak</t>
  </si>
  <si>
    <t>Tas met zijvak</t>
  </si>
  <si>
    <t>Totaal:</t>
  </si>
  <si>
    <t>Gelieve het bedrag van</t>
  </si>
  <si>
    <r>
      <t>over te schrijven op rek.nr</t>
    </r>
    <r>
      <rPr>
        <b/>
        <sz val="11"/>
        <color rgb="FFFF0000"/>
        <rFont val="Arial"/>
        <family val="2"/>
      </rPr>
      <t xml:space="preserve"> BE74 4194 0095 7107  </t>
    </r>
    <r>
      <rPr>
        <b/>
        <sz val="11"/>
        <rFont val="Arial"/>
        <family val="2"/>
      </rPr>
      <t>op naam van KFC Dessel Sport met</t>
    </r>
  </si>
  <si>
    <t>volgende mededeling:</t>
  </si>
  <si>
    <r>
      <t>En dit formulier te mailen naar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kledij@jeugdkfcdesselsport.be</t>
    </r>
  </si>
  <si>
    <t>Zodra wij uw betaling ontvangen hebben kunnen wij uw bestelling afwerken en zullen wij u verder op de hoogte houden.</t>
  </si>
  <si>
    <t>bijbestelling kledij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</si>
</sst>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#,##0.00\ &quot;€&quot;"/>
    <numFmt numFmtId="165" formatCode="#,##0.00\ &quot;€&quot;;\-#,##0.00\ &quot;€&quot;"/>
  </numFmts>
  <fonts count="16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2" fontId="3" fillId="0" borderId="0" xfId="0" applyNumberFormat="1" applyFont="1"/>
    <xf numFmtId="0" fontId="3" fillId="0" borderId="0" xfId="0" applyFont="1"/>
    <xf numFmtId="0" fontId="4" fillId="0" borderId="0" xfId="1" applyFont="1" applyAlignment="1">
      <alignment vertical="center"/>
    </xf>
    <xf numFmtId="2" fontId="4" fillId="3" borderId="5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4" fillId="0" borderId="7" xfId="0" applyFont="1" applyBorder="1" applyAlignment="1">
      <alignment horizontal="center"/>
    </xf>
    <xf numFmtId="0" fontId="5" fillId="0" borderId="7" xfId="0" applyFont="1" applyFill="1" applyBorder="1"/>
    <xf numFmtId="2" fontId="3" fillId="0" borderId="7" xfId="0" applyNumberFormat="1" applyFont="1" applyFill="1" applyBorder="1"/>
    <xf numFmtId="0" fontId="3" fillId="0" borderId="7" xfId="0" applyFont="1" applyFill="1" applyBorder="1"/>
    <xf numFmtId="9" fontId="6" fillId="0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8" xfId="0" applyFont="1" applyBorder="1"/>
    <xf numFmtId="0" fontId="4" fillId="0" borderId="9" xfId="0" applyFont="1" applyBorder="1"/>
    <xf numFmtId="2" fontId="4" fillId="0" borderId="9" xfId="0" applyNumberFormat="1" applyFont="1" applyBorder="1"/>
    <xf numFmtId="0" fontId="4" fillId="0" borderId="10" xfId="0" applyFont="1" applyBorder="1"/>
    <xf numFmtId="2" fontId="4" fillId="0" borderId="0" xfId="0" applyNumberFormat="1" applyFont="1"/>
    <xf numFmtId="0" fontId="4" fillId="0" borderId="11" xfId="0" applyFont="1" applyBorder="1" applyAlignment="1">
      <alignment horizontal="center"/>
    </xf>
    <xf numFmtId="0" fontId="4" fillId="0" borderId="0" xfId="0" applyFo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2" fontId="3" fillId="0" borderId="16" xfId="0" applyNumberFormat="1" applyFont="1" applyFill="1" applyBorder="1"/>
    <xf numFmtId="0" fontId="3" fillId="0" borderId="16" xfId="0" applyFont="1" applyFill="1" applyBorder="1"/>
    <xf numFmtId="9" fontId="6" fillId="0" borderId="16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4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/>
    <xf numFmtId="0" fontId="8" fillId="4" borderId="20" xfId="0" applyFont="1" applyFill="1" applyBorder="1"/>
    <xf numFmtId="0" fontId="8" fillId="0" borderId="20" xfId="0" applyFont="1" applyBorder="1"/>
    <xf numFmtId="0" fontId="8" fillId="0" borderId="18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/>
    <xf numFmtId="0" fontId="8" fillId="0" borderId="7" xfId="0" applyFont="1" applyBorder="1"/>
    <xf numFmtId="0" fontId="4" fillId="0" borderId="23" xfId="0" applyFont="1" applyBorder="1"/>
    <xf numFmtId="0" fontId="8" fillId="0" borderId="24" xfId="0" applyFont="1" applyBorder="1" applyAlignment="1"/>
    <xf numFmtId="0" fontId="8" fillId="4" borderId="10" xfId="0" applyFont="1" applyFill="1" applyBorder="1"/>
    <xf numFmtId="0" fontId="8" fillId="5" borderId="10" xfId="0" applyFont="1" applyFill="1" applyBorder="1"/>
    <xf numFmtId="0" fontId="8" fillId="0" borderId="10" xfId="0" applyFont="1" applyBorder="1"/>
    <xf numFmtId="0" fontId="8" fillId="0" borderId="8" xfId="0" applyFont="1" applyFill="1" applyBorder="1"/>
    <xf numFmtId="0" fontId="8" fillId="0" borderId="25" xfId="0" applyFont="1" applyBorder="1"/>
    <xf numFmtId="0" fontId="8" fillId="0" borderId="8" xfId="0" applyFont="1" applyBorder="1"/>
    <xf numFmtId="0" fontId="4" fillId="0" borderId="23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24" xfId="0" applyFont="1" applyFill="1" applyBorder="1" applyAlignment="1"/>
    <xf numFmtId="0" fontId="4" fillId="0" borderId="26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/>
    <xf numFmtId="0" fontId="8" fillId="4" borderId="29" xfId="0" applyFont="1" applyFill="1" applyBorder="1"/>
    <xf numFmtId="0" fontId="8" fillId="0" borderId="29" xfId="0" applyFont="1" applyBorder="1"/>
    <xf numFmtId="0" fontId="8" fillId="0" borderId="27" xfId="0" applyFont="1" applyBorder="1"/>
    <xf numFmtId="0" fontId="8" fillId="0" borderId="30" xfId="0" applyFont="1" applyFill="1" applyBorder="1"/>
    <xf numFmtId="0" fontId="8" fillId="0" borderId="31" xfId="0" applyFont="1" applyBorder="1"/>
    <xf numFmtId="0" fontId="8" fillId="0" borderId="30" xfId="0" applyFont="1" applyBorder="1"/>
    <xf numFmtId="0" fontId="7" fillId="0" borderId="32" xfId="0" applyFont="1" applyBorder="1"/>
    <xf numFmtId="0" fontId="0" fillId="0" borderId="16" xfId="0" applyBorder="1" applyAlignment="1">
      <alignment horizontal="center"/>
    </xf>
    <xf numFmtId="0" fontId="0" fillId="0" borderId="33" xfId="0" applyBorder="1" applyAlignment="1"/>
    <xf numFmtId="0" fontId="0" fillId="0" borderId="32" xfId="0" applyBorder="1"/>
    <xf numFmtId="0" fontId="0" fillId="0" borderId="34" xfId="0" applyBorder="1"/>
    <xf numFmtId="0" fontId="0" fillId="0" borderId="16" xfId="0" applyBorder="1"/>
    <xf numFmtId="0" fontId="0" fillId="0" borderId="35" xfId="0" applyBorder="1"/>
    <xf numFmtId="0" fontId="7" fillId="0" borderId="23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7" fillId="0" borderId="26" xfId="0" applyFont="1" applyBorder="1"/>
    <xf numFmtId="0" fontId="0" fillId="0" borderId="27" xfId="0" applyBorder="1" applyAlignment="1">
      <alignment horizontal="center"/>
    </xf>
    <xf numFmtId="0" fontId="0" fillId="0" borderId="30" xfId="0" applyBorder="1" applyAlignment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28" xfId="0" applyFill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9" xfId="0" applyFont="1" applyFill="1" applyBorder="1"/>
    <xf numFmtId="2" fontId="5" fillId="0" borderId="9" xfId="0" applyNumberFormat="1" applyFont="1" applyBorder="1"/>
    <xf numFmtId="0" fontId="5" fillId="0" borderId="10" xfId="0" applyFont="1" applyBorder="1"/>
    <xf numFmtId="2" fontId="5" fillId="0" borderId="0" xfId="0" applyNumberFormat="1" applyFont="1"/>
    <xf numFmtId="0" fontId="5" fillId="0" borderId="0" xfId="0" applyFont="1"/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32" xfId="0" applyFont="1" applyBorder="1"/>
    <xf numFmtId="0" fontId="8" fillId="0" borderId="16" xfId="0" applyFont="1" applyBorder="1" applyAlignment="1">
      <alignment horizontal="center"/>
    </xf>
    <xf numFmtId="0" fontId="8" fillId="0" borderId="35" xfId="0" applyFont="1" applyBorder="1" applyAlignment="1"/>
    <xf numFmtId="0" fontId="4" fillId="4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34" xfId="0" applyFont="1" applyBorder="1" applyAlignment="1"/>
    <xf numFmtId="0" fontId="4" fillId="4" borderId="33" xfId="0" applyFont="1" applyFill="1" applyBorder="1" applyAlignment="1">
      <alignment horizontal="center"/>
    </xf>
    <xf numFmtId="0" fontId="4" fillId="6" borderId="46" xfId="0" applyFont="1" applyFill="1" applyBorder="1" applyAlignment="1"/>
    <xf numFmtId="8" fontId="8" fillId="0" borderId="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4" fillId="0" borderId="36" xfId="0" applyFont="1" applyBorder="1"/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/>
    <xf numFmtId="0" fontId="8" fillId="4" borderId="37" xfId="0" applyFont="1" applyFill="1" applyBorder="1"/>
    <xf numFmtId="0" fontId="8" fillId="0" borderId="37" xfId="0" applyFont="1" applyBorder="1"/>
    <xf numFmtId="0" fontId="8" fillId="0" borderId="38" xfId="0" applyFont="1" applyBorder="1"/>
    <xf numFmtId="0" fontId="8" fillId="4" borderId="47" xfId="0" applyFont="1" applyFill="1" applyBorder="1"/>
    <xf numFmtId="0" fontId="8" fillId="0" borderId="28" xfId="0" applyFont="1" applyFill="1" applyBorder="1" applyAlignment="1">
      <alignment wrapText="1"/>
    </xf>
    <xf numFmtId="0" fontId="4" fillId="6" borderId="48" xfId="0" applyFont="1" applyFill="1" applyBorder="1" applyAlignment="1"/>
    <xf numFmtId="0" fontId="7" fillId="0" borderId="38" xfId="0" applyFont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0" fillId="4" borderId="7" xfId="0" applyFill="1" applyBorder="1"/>
    <xf numFmtId="0" fontId="5" fillId="0" borderId="7" xfId="0" applyFont="1" applyFill="1" applyBorder="1" applyAlignment="1">
      <alignment horizontal="center"/>
    </xf>
    <xf numFmtId="0" fontId="4" fillId="0" borderId="7" xfId="0" applyFont="1" applyBorder="1"/>
    <xf numFmtId="0" fontId="8" fillId="0" borderId="8" xfId="0" applyFont="1" applyBorder="1" applyAlignment="1"/>
    <xf numFmtId="0" fontId="8" fillId="4" borderId="17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4" borderId="19" xfId="0" applyFont="1" applyFill="1" applyBorder="1"/>
    <xf numFmtId="164" fontId="8" fillId="4" borderId="10" xfId="0" applyNumberFormat="1" applyFont="1" applyFill="1" applyBorder="1"/>
    <xf numFmtId="0" fontId="8" fillId="0" borderId="7" xfId="0" applyFont="1" applyBorder="1" applyAlignment="1"/>
    <xf numFmtId="0" fontId="8" fillId="4" borderId="7" xfId="0" applyFont="1" applyFill="1" applyBorder="1"/>
    <xf numFmtId="0" fontId="8" fillId="5" borderId="7" xfId="0" applyFont="1" applyFill="1" applyBorder="1"/>
    <xf numFmtId="0" fontId="8" fillId="4" borderId="0" xfId="0" applyFont="1" applyFill="1" applyBorder="1"/>
    <xf numFmtId="164" fontId="8" fillId="4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Border="1" applyAlignment="1"/>
    <xf numFmtId="0" fontId="4" fillId="0" borderId="51" xfId="0" applyFont="1" applyFill="1" applyBorder="1"/>
    <xf numFmtId="0" fontId="8" fillId="0" borderId="44" xfId="0" applyFont="1" applyFill="1" applyBorder="1" applyAlignment="1">
      <alignment horizontal="center"/>
    </xf>
    <xf numFmtId="0" fontId="8" fillId="0" borderId="52" xfId="0" applyFont="1" applyFill="1" applyBorder="1" applyAlignment="1"/>
    <xf numFmtId="0" fontId="8" fillId="6" borderId="55" xfId="0" applyFont="1" applyFill="1" applyBorder="1" applyAlignment="1"/>
    <xf numFmtId="0" fontId="6" fillId="0" borderId="8" xfId="0" applyFont="1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7" fillId="4" borderId="44" xfId="0" applyFont="1" applyFill="1" applyBorder="1" applyAlignment="1"/>
    <xf numFmtId="0" fontId="0" fillId="6" borderId="56" xfId="0" applyFill="1" applyBorder="1" applyAlignment="1"/>
    <xf numFmtId="0" fontId="4" fillId="0" borderId="32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35" xfId="0" applyFont="1" applyFill="1" applyBorder="1" applyAlignment="1"/>
    <xf numFmtId="0" fontId="8" fillId="4" borderId="16" xfId="0" applyFont="1" applyFill="1" applyBorder="1" applyAlignment="1"/>
    <xf numFmtId="0" fontId="8" fillId="6" borderId="57" xfId="0" applyFont="1" applyFill="1" applyBorder="1" applyAlignment="1"/>
    <xf numFmtId="0" fontId="4" fillId="0" borderId="7" xfId="0" applyFont="1" applyFill="1" applyBorder="1"/>
    <xf numFmtId="0" fontId="8" fillId="0" borderId="7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6" fillId="0" borderId="8" xfId="0" applyNumberFormat="1" applyFont="1" applyFill="1" applyBorder="1"/>
    <xf numFmtId="0" fontId="9" fillId="0" borderId="9" xfId="0" applyFont="1" applyFill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4" borderId="16" xfId="0" applyFont="1" applyFill="1" applyBorder="1" applyAlignment="1"/>
    <xf numFmtId="0" fontId="0" fillId="6" borderId="57" xfId="0" applyFill="1" applyBorder="1" applyAlignment="1"/>
    <xf numFmtId="164" fontId="4" fillId="0" borderId="17" xfId="0" applyNumberFormat="1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/>
    <xf numFmtId="0" fontId="8" fillId="4" borderId="7" xfId="0" applyFont="1" applyFill="1" applyBorder="1" applyAlignment="1"/>
    <xf numFmtId="0" fontId="8" fillId="4" borderId="7" xfId="0" applyFont="1" applyFill="1" applyBorder="1" applyAlignment="1">
      <alignment horizontal="center"/>
    </xf>
    <xf numFmtId="164" fontId="4" fillId="0" borderId="23" xfId="0" applyNumberFormat="1" applyFont="1" applyFill="1" applyBorder="1"/>
    <xf numFmtId="164" fontId="4" fillId="0" borderId="26" xfId="0" applyNumberFormat="1" applyFont="1" applyFill="1" applyBorder="1"/>
    <xf numFmtId="0" fontId="10" fillId="2" borderId="38" xfId="0" applyFont="1" applyFill="1" applyBorder="1" applyAlignment="1">
      <alignment horizontal="left"/>
    </xf>
    <xf numFmtId="2" fontId="0" fillId="2" borderId="38" xfId="0" applyNumberFormat="1" applyFill="1" applyBorder="1"/>
    <xf numFmtId="0" fontId="0" fillId="2" borderId="38" xfId="0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5" borderId="0" xfId="0" applyFont="1" applyFill="1" applyBorder="1" applyAlignment="1"/>
    <xf numFmtId="0" fontId="11" fillId="5" borderId="0" xfId="0" applyFont="1" applyFill="1"/>
    <xf numFmtId="0" fontId="11" fillId="0" borderId="63" xfId="0" applyFont="1" applyBorder="1"/>
    <xf numFmtId="2" fontId="0" fillId="0" borderId="63" xfId="0" applyNumberFormat="1" applyBorder="1"/>
    <xf numFmtId="0" fontId="0" fillId="0" borderId="63" xfId="0" applyBorder="1"/>
    <xf numFmtId="0" fontId="11" fillId="5" borderId="0" xfId="0" applyFont="1" applyFill="1" applyAlignment="1"/>
    <xf numFmtId="0" fontId="0" fillId="5" borderId="0" xfId="0" applyFill="1"/>
    <xf numFmtId="0" fontId="11" fillId="0" borderId="0" xfId="0" applyFont="1" applyBorder="1"/>
    <xf numFmtId="2" fontId="0" fillId="0" borderId="0" xfId="0" applyNumberFormat="1" applyBorder="1"/>
    <xf numFmtId="2" fontId="4" fillId="3" borderId="64" xfId="1" applyNumberFormat="1" applyFont="1" applyFill="1" applyBorder="1" applyAlignment="1">
      <alignment vertical="center"/>
    </xf>
    <xf numFmtId="44" fontId="4" fillId="0" borderId="7" xfId="0" applyNumberFormat="1" applyFont="1" applyBorder="1" applyAlignment="1"/>
    <xf numFmtId="44" fontId="0" fillId="2" borderId="38" xfId="0" applyNumberFormat="1" applyFill="1" applyBorder="1"/>
    <xf numFmtId="164" fontId="12" fillId="0" borderId="0" xfId="1" applyNumberFormat="1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165" fontId="13" fillId="7" borderId="0" xfId="1" applyNumberFormat="1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7" fillId="0" borderId="51" xfId="0" applyFont="1" applyFill="1" applyBorder="1" applyAlignment="1">
      <alignment horizontal="right"/>
    </xf>
    <xf numFmtId="0" fontId="7" fillId="0" borderId="44" xfId="0" applyFont="1" applyFill="1" applyBorder="1" applyAlignment="1">
      <alignment horizontal="right"/>
    </xf>
    <xf numFmtId="0" fontId="7" fillId="0" borderId="52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4" fillId="3" borderId="4" xfId="1" applyNumberFormat="1" applyFont="1" applyFill="1" applyBorder="1" applyAlignment="1" applyProtection="1">
      <alignment horizontal="center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14" fontId="4" fillId="3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3" borderId="40" xfId="1" applyFont="1" applyFill="1" applyBorder="1" applyAlignment="1" applyProtection="1">
      <alignment horizontal="center" vertical="center"/>
      <protection locked="0"/>
    </xf>
    <xf numFmtId="0" fontId="4" fillId="3" borderId="41" xfId="1" applyFont="1" applyFill="1" applyBorder="1" applyAlignment="1" applyProtection="1">
      <alignment horizontal="center" vertical="center"/>
      <protection locked="0"/>
    </xf>
    <xf numFmtId="0" fontId="4" fillId="3" borderId="42" xfId="1" applyFont="1" applyFill="1" applyBorder="1" applyAlignment="1" applyProtection="1">
      <alignment horizontal="center" vertical="center"/>
      <protection locked="0"/>
    </xf>
    <xf numFmtId="14" fontId="4" fillId="3" borderId="40" xfId="1" applyNumberFormat="1" applyFont="1" applyFill="1" applyBorder="1" applyAlignment="1" applyProtection="1">
      <alignment horizontal="center" vertical="center"/>
      <protection locked="0"/>
    </xf>
    <xf numFmtId="0" fontId="13" fillId="7" borderId="0" xfId="1" applyFont="1" applyFill="1" applyAlignment="1">
      <alignment vertical="center"/>
    </xf>
    <xf numFmtId="0" fontId="13" fillId="7" borderId="0" xfId="1" applyFont="1" applyFill="1" applyAlignment="1">
      <alignment horizontal="right" vertical="center"/>
    </xf>
    <xf numFmtId="14" fontId="13" fillId="7" borderId="0" xfId="1" applyNumberFormat="1" applyFont="1" applyFill="1" applyAlignment="1">
      <alignment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27" workbookViewId="0">
      <selection activeCell="D43" sqref="D43:L43"/>
    </sheetView>
  </sheetViews>
  <sheetFormatPr defaultRowHeight="12.75" x14ac:dyDescent="0.2"/>
  <cols>
    <col min="1" max="1" width="22.28515625" customWidth="1"/>
    <col min="2" max="2" width="11" style="1" bestFit="1" customWidth="1"/>
    <col min="3" max="3" width="18.7109375" style="2" customWidth="1"/>
    <col min="4" max="16" width="7.7109375" customWidth="1"/>
    <col min="17" max="17" width="18.140625" customWidth="1"/>
    <col min="18" max="18" width="0" style="3" hidden="1" customWidth="1"/>
    <col min="19" max="19" width="0" hidden="1" customWidth="1"/>
    <col min="20" max="20" width="18.140625" customWidth="1"/>
    <col min="21" max="21" width="1.85546875" style="3" hidden="1" customWidth="1"/>
    <col min="22" max="22" width="16.7109375" customWidth="1"/>
    <col min="257" max="257" width="22.28515625" customWidth="1"/>
    <col min="258" max="258" width="11" bestFit="1" customWidth="1"/>
    <col min="259" max="259" width="18.7109375" customWidth="1"/>
    <col min="260" max="272" width="7.7109375" customWidth="1"/>
    <col min="273" max="273" width="18.140625" customWidth="1"/>
    <col min="274" max="275" width="0" hidden="1" customWidth="1"/>
    <col min="276" max="276" width="18.140625" customWidth="1"/>
    <col min="277" max="277" width="0" hidden="1" customWidth="1"/>
    <col min="278" max="278" width="16.7109375" customWidth="1"/>
    <col min="513" max="513" width="22.28515625" customWidth="1"/>
    <col min="514" max="514" width="11" bestFit="1" customWidth="1"/>
    <col min="515" max="515" width="18.7109375" customWidth="1"/>
    <col min="516" max="528" width="7.7109375" customWidth="1"/>
    <col min="529" max="529" width="18.140625" customWidth="1"/>
    <col min="530" max="531" width="0" hidden="1" customWidth="1"/>
    <col min="532" max="532" width="18.140625" customWidth="1"/>
    <col min="533" max="533" width="0" hidden="1" customWidth="1"/>
    <col min="534" max="534" width="16.7109375" customWidth="1"/>
    <col min="769" max="769" width="22.28515625" customWidth="1"/>
    <col min="770" max="770" width="11" bestFit="1" customWidth="1"/>
    <col min="771" max="771" width="18.7109375" customWidth="1"/>
    <col min="772" max="784" width="7.7109375" customWidth="1"/>
    <col min="785" max="785" width="18.140625" customWidth="1"/>
    <col min="786" max="787" width="0" hidden="1" customWidth="1"/>
    <col min="788" max="788" width="18.140625" customWidth="1"/>
    <col min="789" max="789" width="0" hidden="1" customWidth="1"/>
    <col min="790" max="790" width="16.7109375" customWidth="1"/>
    <col min="1025" max="1025" width="22.28515625" customWidth="1"/>
    <col min="1026" max="1026" width="11" bestFit="1" customWidth="1"/>
    <col min="1027" max="1027" width="18.7109375" customWidth="1"/>
    <col min="1028" max="1040" width="7.7109375" customWidth="1"/>
    <col min="1041" max="1041" width="18.140625" customWidth="1"/>
    <col min="1042" max="1043" width="0" hidden="1" customWidth="1"/>
    <col min="1044" max="1044" width="18.140625" customWidth="1"/>
    <col min="1045" max="1045" width="0" hidden="1" customWidth="1"/>
    <col min="1046" max="1046" width="16.7109375" customWidth="1"/>
    <col min="1281" max="1281" width="22.28515625" customWidth="1"/>
    <col min="1282" max="1282" width="11" bestFit="1" customWidth="1"/>
    <col min="1283" max="1283" width="18.7109375" customWidth="1"/>
    <col min="1284" max="1296" width="7.7109375" customWidth="1"/>
    <col min="1297" max="1297" width="18.140625" customWidth="1"/>
    <col min="1298" max="1299" width="0" hidden="1" customWidth="1"/>
    <col min="1300" max="1300" width="18.140625" customWidth="1"/>
    <col min="1301" max="1301" width="0" hidden="1" customWidth="1"/>
    <col min="1302" max="1302" width="16.7109375" customWidth="1"/>
    <col min="1537" max="1537" width="22.28515625" customWidth="1"/>
    <col min="1538" max="1538" width="11" bestFit="1" customWidth="1"/>
    <col min="1539" max="1539" width="18.7109375" customWidth="1"/>
    <col min="1540" max="1552" width="7.7109375" customWidth="1"/>
    <col min="1553" max="1553" width="18.140625" customWidth="1"/>
    <col min="1554" max="1555" width="0" hidden="1" customWidth="1"/>
    <col min="1556" max="1556" width="18.140625" customWidth="1"/>
    <col min="1557" max="1557" width="0" hidden="1" customWidth="1"/>
    <col min="1558" max="1558" width="16.7109375" customWidth="1"/>
    <col min="1793" max="1793" width="22.28515625" customWidth="1"/>
    <col min="1794" max="1794" width="11" bestFit="1" customWidth="1"/>
    <col min="1795" max="1795" width="18.7109375" customWidth="1"/>
    <col min="1796" max="1808" width="7.7109375" customWidth="1"/>
    <col min="1809" max="1809" width="18.140625" customWidth="1"/>
    <col min="1810" max="1811" width="0" hidden="1" customWidth="1"/>
    <col min="1812" max="1812" width="18.140625" customWidth="1"/>
    <col min="1813" max="1813" width="0" hidden="1" customWidth="1"/>
    <col min="1814" max="1814" width="16.7109375" customWidth="1"/>
    <col min="2049" max="2049" width="22.28515625" customWidth="1"/>
    <col min="2050" max="2050" width="11" bestFit="1" customWidth="1"/>
    <col min="2051" max="2051" width="18.7109375" customWidth="1"/>
    <col min="2052" max="2064" width="7.7109375" customWidth="1"/>
    <col min="2065" max="2065" width="18.140625" customWidth="1"/>
    <col min="2066" max="2067" width="0" hidden="1" customWidth="1"/>
    <col min="2068" max="2068" width="18.140625" customWidth="1"/>
    <col min="2069" max="2069" width="0" hidden="1" customWidth="1"/>
    <col min="2070" max="2070" width="16.7109375" customWidth="1"/>
    <col min="2305" max="2305" width="22.28515625" customWidth="1"/>
    <col min="2306" max="2306" width="11" bestFit="1" customWidth="1"/>
    <col min="2307" max="2307" width="18.7109375" customWidth="1"/>
    <col min="2308" max="2320" width="7.7109375" customWidth="1"/>
    <col min="2321" max="2321" width="18.140625" customWidth="1"/>
    <col min="2322" max="2323" width="0" hidden="1" customWidth="1"/>
    <col min="2324" max="2324" width="18.140625" customWidth="1"/>
    <col min="2325" max="2325" width="0" hidden="1" customWidth="1"/>
    <col min="2326" max="2326" width="16.7109375" customWidth="1"/>
    <col min="2561" max="2561" width="22.28515625" customWidth="1"/>
    <col min="2562" max="2562" width="11" bestFit="1" customWidth="1"/>
    <col min="2563" max="2563" width="18.7109375" customWidth="1"/>
    <col min="2564" max="2576" width="7.7109375" customWidth="1"/>
    <col min="2577" max="2577" width="18.140625" customWidth="1"/>
    <col min="2578" max="2579" width="0" hidden="1" customWidth="1"/>
    <col min="2580" max="2580" width="18.140625" customWidth="1"/>
    <col min="2581" max="2581" width="0" hidden="1" customWidth="1"/>
    <col min="2582" max="2582" width="16.7109375" customWidth="1"/>
    <col min="2817" max="2817" width="22.28515625" customWidth="1"/>
    <col min="2818" max="2818" width="11" bestFit="1" customWidth="1"/>
    <col min="2819" max="2819" width="18.7109375" customWidth="1"/>
    <col min="2820" max="2832" width="7.7109375" customWidth="1"/>
    <col min="2833" max="2833" width="18.140625" customWidth="1"/>
    <col min="2834" max="2835" width="0" hidden="1" customWidth="1"/>
    <col min="2836" max="2836" width="18.140625" customWidth="1"/>
    <col min="2837" max="2837" width="0" hidden="1" customWidth="1"/>
    <col min="2838" max="2838" width="16.7109375" customWidth="1"/>
    <col min="3073" max="3073" width="22.28515625" customWidth="1"/>
    <col min="3074" max="3074" width="11" bestFit="1" customWidth="1"/>
    <col min="3075" max="3075" width="18.7109375" customWidth="1"/>
    <col min="3076" max="3088" width="7.7109375" customWidth="1"/>
    <col min="3089" max="3089" width="18.140625" customWidth="1"/>
    <col min="3090" max="3091" width="0" hidden="1" customWidth="1"/>
    <col min="3092" max="3092" width="18.140625" customWidth="1"/>
    <col min="3093" max="3093" width="0" hidden="1" customWidth="1"/>
    <col min="3094" max="3094" width="16.7109375" customWidth="1"/>
    <col min="3329" max="3329" width="22.28515625" customWidth="1"/>
    <col min="3330" max="3330" width="11" bestFit="1" customWidth="1"/>
    <col min="3331" max="3331" width="18.7109375" customWidth="1"/>
    <col min="3332" max="3344" width="7.7109375" customWidth="1"/>
    <col min="3345" max="3345" width="18.140625" customWidth="1"/>
    <col min="3346" max="3347" width="0" hidden="1" customWidth="1"/>
    <col min="3348" max="3348" width="18.140625" customWidth="1"/>
    <col min="3349" max="3349" width="0" hidden="1" customWidth="1"/>
    <col min="3350" max="3350" width="16.7109375" customWidth="1"/>
    <col min="3585" max="3585" width="22.28515625" customWidth="1"/>
    <col min="3586" max="3586" width="11" bestFit="1" customWidth="1"/>
    <col min="3587" max="3587" width="18.7109375" customWidth="1"/>
    <col min="3588" max="3600" width="7.7109375" customWidth="1"/>
    <col min="3601" max="3601" width="18.140625" customWidth="1"/>
    <col min="3602" max="3603" width="0" hidden="1" customWidth="1"/>
    <col min="3604" max="3604" width="18.140625" customWidth="1"/>
    <col min="3605" max="3605" width="0" hidden="1" customWidth="1"/>
    <col min="3606" max="3606" width="16.7109375" customWidth="1"/>
    <col min="3841" max="3841" width="22.28515625" customWidth="1"/>
    <col min="3842" max="3842" width="11" bestFit="1" customWidth="1"/>
    <col min="3843" max="3843" width="18.7109375" customWidth="1"/>
    <col min="3844" max="3856" width="7.7109375" customWidth="1"/>
    <col min="3857" max="3857" width="18.140625" customWidth="1"/>
    <col min="3858" max="3859" width="0" hidden="1" customWidth="1"/>
    <col min="3860" max="3860" width="18.140625" customWidth="1"/>
    <col min="3861" max="3861" width="0" hidden="1" customWidth="1"/>
    <col min="3862" max="3862" width="16.7109375" customWidth="1"/>
    <col min="4097" max="4097" width="22.28515625" customWidth="1"/>
    <col min="4098" max="4098" width="11" bestFit="1" customWidth="1"/>
    <col min="4099" max="4099" width="18.7109375" customWidth="1"/>
    <col min="4100" max="4112" width="7.7109375" customWidth="1"/>
    <col min="4113" max="4113" width="18.140625" customWidth="1"/>
    <col min="4114" max="4115" width="0" hidden="1" customWidth="1"/>
    <col min="4116" max="4116" width="18.140625" customWidth="1"/>
    <col min="4117" max="4117" width="0" hidden="1" customWidth="1"/>
    <col min="4118" max="4118" width="16.7109375" customWidth="1"/>
    <col min="4353" max="4353" width="22.28515625" customWidth="1"/>
    <col min="4354" max="4354" width="11" bestFit="1" customWidth="1"/>
    <col min="4355" max="4355" width="18.7109375" customWidth="1"/>
    <col min="4356" max="4368" width="7.7109375" customWidth="1"/>
    <col min="4369" max="4369" width="18.140625" customWidth="1"/>
    <col min="4370" max="4371" width="0" hidden="1" customWidth="1"/>
    <col min="4372" max="4372" width="18.140625" customWidth="1"/>
    <col min="4373" max="4373" width="0" hidden="1" customWidth="1"/>
    <col min="4374" max="4374" width="16.7109375" customWidth="1"/>
    <col min="4609" max="4609" width="22.28515625" customWidth="1"/>
    <col min="4610" max="4610" width="11" bestFit="1" customWidth="1"/>
    <col min="4611" max="4611" width="18.7109375" customWidth="1"/>
    <col min="4612" max="4624" width="7.7109375" customWidth="1"/>
    <col min="4625" max="4625" width="18.140625" customWidth="1"/>
    <col min="4626" max="4627" width="0" hidden="1" customWidth="1"/>
    <col min="4628" max="4628" width="18.140625" customWidth="1"/>
    <col min="4629" max="4629" width="0" hidden="1" customWidth="1"/>
    <col min="4630" max="4630" width="16.7109375" customWidth="1"/>
    <col min="4865" max="4865" width="22.28515625" customWidth="1"/>
    <col min="4866" max="4866" width="11" bestFit="1" customWidth="1"/>
    <col min="4867" max="4867" width="18.7109375" customWidth="1"/>
    <col min="4868" max="4880" width="7.7109375" customWidth="1"/>
    <col min="4881" max="4881" width="18.140625" customWidth="1"/>
    <col min="4882" max="4883" width="0" hidden="1" customWidth="1"/>
    <col min="4884" max="4884" width="18.140625" customWidth="1"/>
    <col min="4885" max="4885" width="0" hidden="1" customWidth="1"/>
    <col min="4886" max="4886" width="16.7109375" customWidth="1"/>
    <col min="5121" max="5121" width="22.28515625" customWidth="1"/>
    <col min="5122" max="5122" width="11" bestFit="1" customWidth="1"/>
    <col min="5123" max="5123" width="18.7109375" customWidth="1"/>
    <col min="5124" max="5136" width="7.7109375" customWidth="1"/>
    <col min="5137" max="5137" width="18.140625" customWidth="1"/>
    <col min="5138" max="5139" width="0" hidden="1" customWidth="1"/>
    <col min="5140" max="5140" width="18.140625" customWidth="1"/>
    <col min="5141" max="5141" width="0" hidden="1" customWidth="1"/>
    <col min="5142" max="5142" width="16.7109375" customWidth="1"/>
    <col min="5377" max="5377" width="22.28515625" customWidth="1"/>
    <col min="5378" max="5378" width="11" bestFit="1" customWidth="1"/>
    <col min="5379" max="5379" width="18.7109375" customWidth="1"/>
    <col min="5380" max="5392" width="7.7109375" customWidth="1"/>
    <col min="5393" max="5393" width="18.140625" customWidth="1"/>
    <col min="5394" max="5395" width="0" hidden="1" customWidth="1"/>
    <col min="5396" max="5396" width="18.140625" customWidth="1"/>
    <col min="5397" max="5397" width="0" hidden="1" customWidth="1"/>
    <col min="5398" max="5398" width="16.7109375" customWidth="1"/>
    <col min="5633" max="5633" width="22.28515625" customWidth="1"/>
    <col min="5634" max="5634" width="11" bestFit="1" customWidth="1"/>
    <col min="5635" max="5635" width="18.7109375" customWidth="1"/>
    <col min="5636" max="5648" width="7.7109375" customWidth="1"/>
    <col min="5649" max="5649" width="18.140625" customWidth="1"/>
    <col min="5650" max="5651" width="0" hidden="1" customWidth="1"/>
    <col min="5652" max="5652" width="18.140625" customWidth="1"/>
    <col min="5653" max="5653" width="0" hidden="1" customWidth="1"/>
    <col min="5654" max="5654" width="16.7109375" customWidth="1"/>
    <col min="5889" max="5889" width="22.28515625" customWidth="1"/>
    <col min="5890" max="5890" width="11" bestFit="1" customWidth="1"/>
    <col min="5891" max="5891" width="18.7109375" customWidth="1"/>
    <col min="5892" max="5904" width="7.7109375" customWidth="1"/>
    <col min="5905" max="5905" width="18.140625" customWidth="1"/>
    <col min="5906" max="5907" width="0" hidden="1" customWidth="1"/>
    <col min="5908" max="5908" width="18.140625" customWidth="1"/>
    <col min="5909" max="5909" width="0" hidden="1" customWidth="1"/>
    <col min="5910" max="5910" width="16.7109375" customWidth="1"/>
    <col min="6145" max="6145" width="22.28515625" customWidth="1"/>
    <col min="6146" max="6146" width="11" bestFit="1" customWidth="1"/>
    <col min="6147" max="6147" width="18.7109375" customWidth="1"/>
    <col min="6148" max="6160" width="7.7109375" customWidth="1"/>
    <col min="6161" max="6161" width="18.140625" customWidth="1"/>
    <col min="6162" max="6163" width="0" hidden="1" customWidth="1"/>
    <col min="6164" max="6164" width="18.140625" customWidth="1"/>
    <col min="6165" max="6165" width="0" hidden="1" customWidth="1"/>
    <col min="6166" max="6166" width="16.7109375" customWidth="1"/>
    <col min="6401" max="6401" width="22.28515625" customWidth="1"/>
    <col min="6402" max="6402" width="11" bestFit="1" customWidth="1"/>
    <col min="6403" max="6403" width="18.7109375" customWidth="1"/>
    <col min="6404" max="6416" width="7.7109375" customWidth="1"/>
    <col min="6417" max="6417" width="18.140625" customWidth="1"/>
    <col min="6418" max="6419" width="0" hidden="1" customWidth="1"/>
    <col min="6420" max="6420" width="18.140625" customWidth="1"/>
    <col min="6421" max="6421" width="0" hidden="1" customWidth="1"/>
    <col min="6422" max="6422" width="16.7109375" customWidth="1"/>
    <col min="6657" max="6657" width="22.28515625" customWidth="1"/>
    <col min="6658" max="6658" width="11" bestFit="1" customWidth="1"/>
    <col min="6659" max="6659" width="18.7109375" customWidth="1"/>
    <col min="6660" max="6672" width="7.7109375" customWidth="1"/>
    <col min="6673" max="6673" width="18.140625" customWidth="1"/>
    <col min="6674" max="6675" width="0" hidden="1" customWidth="1"/>
    <col min="6676" max="6676" width="18.140625" customWidth="1"/>
    <col min="6677" max="6677" width="0" hidden="1" customWidth="1"/>
    <col min="6678" max="6678" width="16.7109375" customWidth="1"/>
    <col min="6913" max="6913" width="22.28515625" customWidth="1"/>
    <col min="6914" max="6914" width="11" bestFit="1" customWidth="1"/>
    <col min="6915" max="6915" width="18.7109375" customWidth="1"/>
    <col min="6916" max="6928" width="7.7109375" customWidth="1"/>
    <col min="6929" max="6929" width="18.140625" customWidth="1"/>
    <col min="6930" max="6931" width="0" hidden="1" customWidth="1"/>
    <col min="6932" max="6932" width="18.140625" customWidth="1"/>
    <col min="6933" max="6933" width="0" hidden="1" customWidth="1"/>
    <col min="6934" max="6934" width="16.7109375" customWidth="1"/>
    <col min="7169" max="7169" width="22.28515625" customWidth="1"/>
    <col min="7170" max="7170" width="11" bestFit="1" customWidth="1"/>
    <col min="7171" max="7171" width="18.7109375" customWidth="1"/>
    <col min="7172" max="7184" width="7.7109375" customWidth="1"/>
    <col min="7185" max="7185" width="18.140625" customWidth="1"/>
    <col min="7186" max="7187" width="0" hidden="1" customWidth="1"/>
    <col min="7188" max="7188" width="18.140625" customWidth="1"/>
    <col min="7189" max="7189" width="0" hidden="1" customWidth="1"/>
    <col min="7190" max="7190" width="16.7109375" customWidth="1"/>
    <col min="7425" max="7425" width="22.28515625" customWidth="1"/>
    <col min="7426" max="7426" width="11" bestFit="1" customWidth="1"/>
    <col min="7427" max="7427" width="18.7109375" customWidth="1"/>
    <col min="7428" max="7440" width="7.7109375" customWidth="1"/>
    <col min="7441" max="7441" width="18.140625" customWidth="1"/>
    <col min="7442" max="7443" width="0" hidden="1" customWidth="1"/>
    <col min="7444" max="7444" width="18.140625" customWidth="1"/>
    <col min="7445" max="7445" width="0" hidden="1" customWidth="1"/>
    <col min="7446" max="7446" width="16.7109375" customWidth="1"/>
    <col min="7681" max="7681" width="22.28515625" customWidth="1"/>
    <col min="7682" max="7682" width="11" bestFit="1" customWidth="1"/>
    <col min="7683" max="7683" width="18.7109375" customWidth="1"/>
    <col min="7684" max="7696" width="7.7109375" customWidth="1"/>
    <col min="7697" max="7697" width="18.140625" customWidth="1"/>
    <col min="7698" max="7699" width="0" hidden="1" customWidth="1"/>
    <col min="7700" max="7700" width="18.140625" customWidth="1"/>
    <col min="7701" max="7701" width="0" hidden="1" customWidth="1"/>
    <col min="7702" max="7702" width="16.7109375" customWidth="1"/>
    <col min="7937" max="7937" width="22.28515625" customWidth="1"/>
    <col min="7938" max="7938" width="11" bestFit="1" customWidth="1"/>
    <col min="7939" max="7939" width="18.7109375" customWidth="1"/>
    <col min="7940" max="7952" width="7.7109375" customWidth="1"/>
    <col min="7953" max="7953" width="18.140625" customWidth="1"/>
    <col min="7954" max="7955" width="0" hidden="1" customWidth="1"/>
    <col min="7956" max="7956" width="18.140625" customWidth="1"/>
    <col min="7957" max="7957" width="0" hidden="1" customWidth="1"/>
    <col min="7958" max="7958" width="16.7109375" customWidth="1"/>
    <col min="8193" max="8193" width="22.28515625" customWidth="1"/>
    <col min="8194" max="8194" width="11" bestFit="1" customWidth="1"/>
    <col min="8195" max="8195" width="18.7109375" customWidth="1"/>
    <col min="8196" max="8208" width="7.7109375" customWidth="1"/>
    <col min="8209" max="8209" width="18.140625" customWidth="1"/>
    <col min="8210" max="8211" width="0" hidden="1" customWidth="1"/>
    <col min="8212" max="8212" width="18.140625" customWidth="1"/>
    <col min="8213" max="8213" width="0" hidden="1" customWidth="1"/>
    <col min="8214" max="8214" width="16.7109375" customWidth="1"/>
    <col min="8449" max="8449" width="22.28515625" customWidth="1"/>
    <col min="8450" max="8450" width="11" bestFit="1" customWidth="1"/>
    <col min="8451" max="8451" width="18.7109375" customWidth="1"/>
    <col min="8452" max="8464" width="7.7109375" customWidth="1"/>
    <col min="8465" max="8465" width="18.140625" customWidth="1"/>
    <col min="8466" max="8467" width="0" hidden="1" customWidth="1"/>
    <col min="8468" max="8468" width="18.140625" customWidth="1"/>
    <col min="8469" max="8469" width="0" hidden="1" customWidth="1"/>
    <col min="8470" max="8470" width="16.7109375" customWidth="1"/>
    <col min="8705" max="8705" width="22.28515625" customWidth="1"/>
    <col min="8706" max="8706" width="11" bestFit="1" customWidth="1"/>
    <col min="8707" max="8707" width="18.7109375" customWidth="1"/>
    <col min="8708" max="8720" width="7.7109375" customWidth="1"/>
    <col min="8721" max="8721" width="18.140625" customWidth="1"/>
    <col min="8722" max="8723" width="0" hidden="1" customWidth="1"/>
    <col min="8724" max="8724" width="18.140625" customWidth="1"/>
    <col min="8725" max="8725" width="0" hidden="1" customWidth="1"/>
    <col min="8726" max="8726" width="16.7109375" customWidth="1"/>
    <col min="8961" max="8961" width="22.28515625" customWidth="1"/>
    <col min="8962" max="8962" width="11" bestFit="1" customWidth="1"/>
    <col min="8963" max="8963" width="18.7109375" customWidth="1"/>
    <col min="8964" max="8976" width="7.7109375" customWidth="1"/>
    <col min="8977" max="8977" width="18.140625" customWidth="1"/>
    <col min="8978" max="8979" width="0" hidden="1" customWidth="1"/>
    <col min="8980" max="8980" width="18.140625" customWidth="1"/>
    <col min="8981" max="8981" width="0" hidden="1" customWidth="1"/>
    <col min="8982" max="8982" width="16.7109375" customWidth="1"/>
    <col min="9217" max="9217" width="22.28515625" customWidth="1"/>
    <col min="9218" max="9218" width="11" bestFit="1" customWidth="1"/>
    <col min="9219" max="9219" width="18.7109375" customWidth="1"/>
    <col min="9220" max="9232" width="7.7109375" customWidth="1"/>
    <col min="9233" max="9233" width="18.140625" customWidth="1"/>
    <col min="9234" max="9235" width="0" hidden="1" customWidth="1"/>
    <col min="9236" max="9236" width="18.140625" customWidth="1"/>
    <col min="9237" max="9237" width="0" hidden="1" customWidth="1"/>
    <col min="9238" max="9238" width="16.7109375" customWidth="1"/>
    <col min="9473" max="9473" width="22.28515625" customWidth="1"/>
    <col min="9474" max="9474" width="11" bestFit="1" customWidth="1"/>
    <col min="9475" max="9475" width="18.7109375" customWidth="1"/>
    <col min="9476" max="9488" width="7.7109375" customWidth="1"/>
    <col min="9489" max="9489" width="18.140625" customWidth="1"/>
    <col min="9490" max="9491" width="0" hidden="1" customWidth="1"/>
    <col min="9492" max="9492" width="18.140625" customWidth="1"/>
    <col min="9493" max="9493" width="0" hidden="1" customWidth="1"/>
    <col min="9494" max="9494" width="16.7109375" customWidth="1"/>
    <col min="9729" max="9729" width="22.28515625" customWidth="1"/>
    <col min="9730" max="9730" width="11" bestFit="1" customWidth="1"/>
    <col min="9731" max="9731" width="18.7109375" customWidth="1"/>
    <col min="9732" max="9744" width="7.7109375" customWidth="1"/>
    <col min="9745" max="9745" width="18.140625" customWidth="1"/>
    <col min="9746" max="9747" width="0" hidden="1" customWidth="1"/>
    <col min="9748" max="9748" width="18.140625" customWidth="1"/>
    <col min="9749" max="9749" width="0" hidden="1" customWidth="1"/>
    <col min="9750" max="9750" width="16.7109375" customWidth="1"/>
    <col min="9985" max="9985" width="22.28515625" customWidth="1"/>
    <col min="9986" max="9986" width="11" bestFit="1" customWidth="1"/>
    <col min="9987" max="9987" width="18.7109375" customWidth="1"/>
    <col min="9988" max="10000" width="7.7109375" customWidth="1"/>
    <col min="10001" max="10001" width="18.140625" customWidth="1"/>
    <col min="10002" max="10003" width="0" hidden="1" customWidth="1"/>
    <col min="10004" max="10004" width="18.140625" customWidth="1"/>
    <col min="10005" max="10005" width="0" hidden="1" customWidth="1"/>
    <col min="10006" max="10006" width="16.7109375" customWidth="1"/>
    <col min="10241" max="10241" width="22.28515625" customWidth="1"/>
    <col min="10242" max="10242" width="11" bestFit="1" customWidth="1"/>
    <col min="10243" max="10243" width="18.7109375" customWidth="1"/>
    <col min="10244" max="10256" width="7.7109375" customWidth="1"/>
    <col min="10257" max="10257" width="18.140625" customWidth="1"/>
    <col min="10258" max="10259" width="0" hidden="1" customWidth="1"/>
    <col min="10260" max="10260" width="18.140625" customWidth="1"/>
    <col min="10261" max="10261" width="0" hidden="1" customWidth="1"/>
    <col min="10262" max="10262" width="16.7109375" customWidth="1"/>
    <col min="10497" max="10497" width="22.28515625" customWidth="1"/>
    <col min="10498" max="10498" width="11" bestFit="1" customWidth="1"/>
    <col min="10499" max="10499" width="18.7109375" customWidth="1"/>
    <col min="10500" max="10512" width="7.7109375" customWidth="1"/>
    <col min="10513" max="10513" width="18.140625" customWidth="1"/>
    <col min="10514" max="10515" width="0" hidden="1" customWidth="1"/>
    <col min="10516" max="10516" width="18.140625" customWidth="1"/>
    <col min="10517" max="10517" width="0" hidden="1" customWidth="1"/>
    <col min="10518" max="10518" width="16.7109375" customWidth="1"/>
    <col min="10753" max="10753" width="22.28515625" customWidth="1"/>
    <col min="10754" max="10754" width="11" bestFit="1" customWidth="1"/>
    <col min="10755" max="10755" width="18.7109375" customWidth="1"/>
    <col min="10756" max="10768" width="7.7109375" customWidth="1"/>
    <col min="10769" max="10769" width="18.140625" customWidth="1"/>
    <col min="10770" max="10771" width="0" hidden="1" customWidth="1"/>
    <col min="10772" max="10772" width="18.140625" customWidth="1"/>
    <col min="10773" max="10773" width="0" hidden="1" customWidth="1"/>
    <col min="10774" max="10774" width="16.7109375" customWidth="1"/>
    <col min="11009" max="11009" width="22.28515625" customWidth="1"/>
    <col min="11010" max="11010" width="11" bestFit="1" customWidth="1"/>
    <col min="11011" max="11011" width="18.7109375" customWidth="1"/>
    <col min="11012" max="11024" width="7.7109375" customWidth="1"/>
    <col min="11025" max="11025" width="18.140625" customWidth="1"/>
    <col min="11026" max="11027" width="0" hidden="1" customWidth="1"/>
    <col min="11028" max="11028" width="18.140625" customWidth="1"/>
    <col min="11029" max="11029" width="0" hidden="1" customWidth="1"/>
    <col min="11030" max="11030" width="16.7109375" customWidth="1"/>
    <col min="11265" max="11265" width="22.28515625" customWidth="1"/>
    <col min="11266" max="11266" width="11" bestFit="1" customWidth="1"/>
    <col min="11267" max="11267" width="18.7109375" customWidth="1"/>
    <col min="11268" max="11280" width="7.7109375" customWidth="1"/>
    <col min="11281" max="11281" width="18.140625" customWidth="1"/>
    <col min="11282" max="11283" width="0" hidden="1" customWidth="1"/>
    <col min="11284" max="11284" width="18.140625" customWidth="1"/>
    <col min="11285" max="11285" width="0" hidden="1" customWidth="1"/>
    <col min="11286" max="11286" width="16.7109375" customWidth="1"/>
    <col min="11521" max="11521" width="22.28515625" customWidth="1"/>
    <col min="11522" max="11522" width="11" bestFit="1" customWidth="1"/>
    <col min="11523" max="11523" width="18.7109375" customWidth="1"/>
    <col min="11524" max="11536" width="7.7109375" customWidth="1"/>
    <col min="11537" max="11537" width="18.140625" customWidth="1"/>
    <col min="11538" max="11539" width="0" hidden="1" customWidth="1"/>
    <col min="11540" max="11540" width="18.140625" customWidth="1"/>
    <col min="11541" max="11541" width="0" hidden="1" customWidth="1"/>
    <col min="11542" max="11542" width="16.7109375" customWidth="1"/>
    <col min="11777" max="11777" width="22.28515625" customWidth="1"/>
    <col min="11778" max="11778" width="11" bestFit="1" customWidth="1"/>
    <col min="11779" max="11779" width="18.7109375" customWidth="1"/>
    <col min="11780" max="11792" width="7.7109375" customWidth="1"/>
    <col min="11793" max="11793" width="18.140625" customWidth="1"/>
    <col min="11794" max="11795" width="0" hidden="1" customWidth="1"/>
    <col min="11796" max="11796" width="18.140625" customWidth="1"/>
    <col min="11797" max="11797" width="0" hidden="1" customWidth="1"/>
    <col min="11798" max="11798" width="16.7109375" customWidth="1"/>
    <col min="12033" max="12033" width="22.28515625" customWidth="1"/>
    <col min="12034" max="12034" width="11" bestFit="1" customWidth="1"/>
    <col min="12035" max="12035" width="18.7109375" customWidth="1"/>
    <col min="12036" max="12048" width="7.7109375" customWidth="1"/>
    <col min="12049" max="12049" width="18.140625" customWidth="1"/>
    <col min="12050" max="12051" width="0" hidden="1" customWidth="1"/>
    <col min="12052" max="12052" width="18.140625" customWidth="1"/>
    <col min="12053" max="12053" width="0" hidden="1" customWidth="1"/>
    <col min="12054" max="12054" width="16.7109375" customWidth="1"/>
    <col min="12289" max="12289" width="22.28515625" customWidth="1"/>
    <col min="12290" max="12290" width="11" bestFit="1" customWidth="1"/>
    <col min="12291" max="12291" width="18.7109375" customWidth="1"/>
    <col min="12292" max="12304" width="7.7109375" customWidth="1"/>
    <col min="12305" max="12305" width="18.140625" customWidth="1"/>
    <col min="12306" max="12307" width="0" hidden="1" customWidth="1"/>
    <col min="12308" max="12308" width="18.140625" customWidth="1"/>
    <col min="12309" max="12309" width="0" hidden="1" customWidth="1"/>
    <col min="12310" max="12310" width="16.7109375" customWidth="1"/>
    <col min="12545" max="12545" width="22.28515625" customWidth="1"/>
    <col min="12546" max="12546" width="11" bestFit="1" customWidth="1"/>
    <col min="12547" max="12547" width="18.7109375" customWidth="1"/>
    <col min="12548" max="12560" width="7.7109375" customWidth="1"/>
    <col min="12561" max="12561" width="18.140625" customWidth="1"/>
    <col min="12562" max="12563" width="0" hidden="1" customWidth="1"/>
    <col min="12564" max="12564" width="18.140625" customWidth="1"/>
    <col min="12565" max="12565" width="0" hidden="1" customWidth="1"/>
    <col min="12566" max="12566" width="16.7109375" customWidth="1"/>
    <col min="12801" max="12801" width="22.28515625" customWidth="1"/>
    <col min="12802" max="12802" width="11" bestFit="1" customWidth="1"/>
    <col min="12803" max="12803" width="18.7109375" customWidth="1"/>
    <col min="12804" max="12816" width="7.7109375" customWidth="1"/>
    <col min="12817" max="12817" width="18.140625" customWidth="1"/>
    <col min="12818" max="12819" width="0" hidden="1" customWidth="1"/>
    <col min="12820" max="12820" width="18.140625" customWidth="1"/>
    <col min="12821" max="12821" width="0" hidden="1" customWidth="1"/>
    <col min="12822" max="12822" width="16.7109375" customWidth="1"/>
    <col min="13057" max="13057" width="22.28515625" customWidth="1"/>
    <col min="13058" max="13058" width="11" bestFit="1" customWidth="1"/>
    <col min="13059" max="13059" width="18.7109375" customWidth="1"/>
    <col min="13060" max="13072" width="7.7109375" customWidth="1"/>
    <col min="13073" max="13073" width="18.140625" customWidth="1"/>
    <col min="13074" max="13075" width="0" hidden="1" customWidth="1"/>
    <col min="13076" max="13076" width="18.140625" customWidth="1"/>
    <col min="13077" max="13077" width="0" hidden="1" customWidth="1"/>
    <col min="13078" max="13078" width="16.7109375" customWidth="1"/>
    <col min="13313" max="13313" width="22.28515625" customWidth="1"/>
    <col min="13314" max="13314" width="11" bestFit="1" customWidth="1"/>
    <col min="13315" max="13315" width="18.7109375" customWidth="1"/>
    <col min="13316" max="13328" width="7.7109375" customWidth="1"/>
    <col min="13329" max="13329" width="18.140625" customWidth="1"/>
    <col min="13330" max="13331" width="0" hidden="1" customWidth="1"/>
    <col min="13332" max="13332" width="18.140625" customWidth="1"/>
    <col min="13333" max="13333" width="0" hidden="1" customWidth="1"/>
    <col min="13334" max="13334" width="16.7109375" customWidth="1"/>
    <col min="13569" max="13569" width="22.28515625" customWidth="1"/>
    <col min="13570" max="13570" width="11" bestFit="1" customWidth="1"/>
    <col min="13571" max="13571" width="18.7109375" customWidth="1"/>
    <col min="13572" max="13584" width="7.7109375" customWidth="1"/>
    <col min="13585" max="13585" width="18.140625" customWidth="1"/>
    <col min="13586" max="13587" width="0" hidden="1" customWidth="1"/>
    <col min="13588" max="13588" width="18.140625" customWidth="1"/>
    <col min="13589" max="13589" width="0" hidden="1" customWidth="1"/>
    <col min="13590" max="13590" width="16.7109375" customWidth="1"/>
    <col min="13825" max="13825" width="22.28515625" customWidth="1"/>
    <col min="13826" max="13826" width="11" bestFit="1" customWidth="1"/>
    <col min="13827" max="13827" width="18.7109375" customWidth="1"/>
    <col min="13828" max="13840" width="7.7109375" customWidth="1"/>
    <col min="13841" max="13841" width="18.140625" customWidth="1"/>
    <col min="13842" max="13843" width="0" hidden="1" customWidth="1"/>
    <col min="13844" max="13844" width="18.140625" customWidth="1"/>
    <col min="13845" max="13845" width="0" hidden="1" customWidth="1"/>
    <col min="13846" max="13846" width="16.7109375" customWidth="1"/>
    <col min="14081" max="14081" width="22.28515625" customWidth="1"/>
    <col min="14082" max="14082" width="11" bestFit="1" customWidth="1"/>
    <col min="14083" max="14083" width="18.7109375" customWidth="1"/>
    <col min="14084" max="14096" width="7.7109375" customWidth="1"/>
    <col min="14097" max="14097" width="18.140625" customWidth="1"/>
    <col min="14098" max="14099" width="0" hidden="1" customWidth="1"/>
    <col min="14100" max="14100" width="18.140625" customWidth="1"/>
    <col min="14101" max="14101" width="0" hidden="1" customWidth="1"/>
    <col min="14102" max="14102" width="16.7109375" customWidth="1"/>
    <col min="14337" max="14337" width="22.28515625" customWidth="1"/>
    <col min="14338" max="14338" width="11" bestFit="1" customWidth="1"/>
    <col min="14339" max="14339" width="18.7109375" customWidth="1"/>
    <col min="14340" max="14352" width="7.7109375" customWidth="1"/>
    <col min="14353" max="14353" width="18.140625" customWidth="1"/>
    <col min="14354" max="14355" width="0" hidden="1" customWidth="1"/>
    <col min="14356" max="14356" width="18.140625" customWidth="1"/>
    <col min="14357" max="14357" width="0" hidden="1" customWidth="1"/>
    <col min="14358" max="14358" width="16.7109375" customWidth="1"/>
    <col min="14593" max="14593" width="22.28515625" customWidth="1"/>
    <col min="14594" max="14594" width="11" bestFit="1" customWidth="1"/>
    <col min="14595" max="14595" width="18.7109375" customWidth="1"/>
    <col min="14596" max="14608" width="7.7109375" customWidth="1"/>
    <col min="14609" max="14609" width="18.140625" customWidth="1"/>
    <col min="14610" max="14611" width="0" hidden="1" customWidth="1"/>
    <col min="14612" max="14612" width="18.140625" customWidth="1"/>
    <col min="14613" max="14613" width="0" hidden="1" customWidth="1"/>
    <col min="14614" max="14614" width="16.7109375" customWidth="1"/>
    <col min="14849" max="14849" width="22.28515625" customWidth="1"/>
    <col min="14850" max="14850" width="11" bestFit="1" customWidth="1"/>
    <col min="14851" max="14851" width="18.7109375" customWidth="1"/>
    <col min="14852" max="14864" width="7.7109375" customWidth="1"/>
    <col min="14865" max="14865" width="18.140625" customWidth="1"/>
    <col min="14866" max="14867" width="0" hidden="1" customWidth="1"/>
    <col min="14868" max="14868" width="18.140625" customWidth="1"/>
    <col min="14869" max="14869" width="0" hidden="1" customWidth="1"/>
    <col min="14870" max="14870" width="16.7109375" customWidth="1"/>
    <col min="15105" max="15105" width="22.28515625" customWidth="1"/>
    <col min="15106" max="15106" width="11" bestFit="1" customWidth="1"/>
    <col min="15107" max="15107" width="18.7109375" customWidth="1"/>
    <col min="15108" max="15120" width="7.7109375" customWidth="1"/>
    <col min="15121" max="15121" width="18.140625" customWidth="1"/>
    <col min="15122" max="15123" width="0" hidden="1" customWidth="1"/>
    <col min="15124" max="15124" width="18.140625" customWidth="1"/>
    <col min="15125" max="15125" width="0" hidden="1" customWidth="1"/>
    <col min="15126" max="15126" width="16.7109375" customWidth="1"/>
    <col min="15361" max="15361" width="22.28515625" customWidth="1"/>
    <col min="15362" max="15362" width="11" bestFit="1" customWidth="1"/>
    <col min="15363" max="15363" width="18.7109375" customWidth="1"/>
    <col min="15364" max="15376" width="7.7109375" customWidth="1"/>
    <col min="15377" max="15377" width="18.140625" customWidth="1"/>
    <col min="15378" max="15379" width="0" hidden="1" customWidth="1"/>
    <col min="15380" max="15380" width="18.140625" customWidth="1"/>
    <col min="15381" max="15381" width="0" hidden="1" customWidth="1"/>
    <col min="15382" max="15382" width="16.7109375" customWidth="1"/>
    <col min="15617" max="15617" width="22.28515625" customWidth="1"/>
    <col min="15618" max="15618" width="11" bestFit="1" customWidth="1"/>
    <col min="15619" max="15619" width="18.7109375" customWidth="1"/>
    <col min="15620" max="15632" width="7.7109375" customWidth="1"/>
    <col min="15633" max="15633" width="18.140625" customWidth="1"/>
    <col min="15634" max="15635" width="0" hidden="1" customWidth="1"/>
    <col min="15636" max="15636" width="18.140625" customWidth="1"/>
    <col min="15637" max="15637" width="0" hidden="1" customWidth="1"/>
    <col min="15638" max="15638" width="16.7109375" customWidth="1"/>
    <col min="15873" max="15873" width="22.28515625" customWidth="1"/>
    <col min="15874" max="15874" width="11" bestFit="1" customWidth="1"/>
    <col min="15875" max="15875" width="18.7109375" customWidth="1"/>
    <col min="15876" max="15888" width="7.7109375" customWidth="1"/>
    <col min="15889" max="15889" width="18.140625" customWidth="1"/>
    <col min="15890" max="15891" width="0" hidden="1" customWidth="1"/>
    <col min="15892" max="15892" width="18.140625" customWidth="1"/>
    <col min="15893" max="15893" width="0" hidden="1" customWidth="1"/>
    <col min="15894" max="15894" width="16.7109375" customWidth="1"/>
    <col min="16129" max="16129" width="22.28515625" customWidth="1"/>
    <col min="16130" max="16130" width="11" bestFit="1" customWidth="1"/>
    <col min="16131" max="16131" width="18.7109375" customWidth="1"/>
    <col min="16132" max="16144" width="7.7109375" customWidth="1"/>
    <col min="16145" max="16145" width="18.140625" customWidth="1"/>
    <col min="16146" max="16147" width="0" hidden="1" customWidth="1"/>
    <col min="16148" max="16148" width="18.140625" customWidth="1"/>
    <col min="16149" max="16149" width="0" hidden="1" customWidth="1"/>
    <col min="16150" max="16150" width="16.7109375" customWidth="1"/>
  </cols>
  <sheetData>
    <row r="1" spans="1:22" ht="16.5" customHeight="1" thickBot="1" x14ac:dyDescent="0.25"/>
    <row r="2" spans="1:22" s="5" customFormat="1" ht="30" customHeight="1" thickBot="1" x14ac:dyDescent="0.45">
      <c r="A2" s="254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6"/>
      <c r="U2" s="4"/>
    </row>
    <row r="3" spans="1:22" s="6" customFormat="1" ht="24.75" customHeight="1" thickBot="1" x14ac:dyDescent="0.25">
      <c r="B3" s="257" t="s">
        <v>1</v>
      </c>
      <c r="C3" s="258"/>
      <c r="D3" s="259"/>
      <c r="E3" s="260"/>
      <c r="F3" s="260"/>
      <c r="G3" s="260"/>
      <c r="H3" s="261"/>
      <c r="J3" s="257" t="s">
        <v>2</v>
      </c>
      <c r="K3" s="258"/>
      <c r="L3" s="262"/>
      <c r="M3" s="260"/>
      <c r="N3" s="261"/>
      <c r="P3" s="257" t="s">
        <v>3</v>
      </c>
      <c r="Q3" s="258"/>
      <c r="R3" s="259"/>
      <c r="S3" s="261"/>
      <c r="T3" s="198"/>
    </row>
    <row r="4" spans="1:22" s="6" customFormat="1" ht="6" customHeight="1" thickBot="1" x14ac:dyDescent="0.25">
      <c r="B4" s="8"/>
      <c r="C4" s="9"/>
      <c r="D4" s="9"/>
      <c r="E4" s="9"/>
      <c r="F4" s="9"/>
      <c r="G4" s="9"/>
      <c r="H4" s="9"/>
      <c r="J4" s="9"/>
      <c r="K4" s="9"/>
      <c r="L4" s="10"/>
      <c r="M4" s="9"/>
      <c r="N4" s="9"/>
      <c r="P4" s="9"/>
      <c r="Q4" s="9"/>
      <c r="R4" s="9"/>
      <c r="S4" s="9"/>
      <c r="T4" s="11"/>
    </row>
    <row r="5" spans="1:22" s="6" customFormat="1" ht="24.75" customHeight="1" thickBot="1" x14ac:dyDescent="0.25">
      <c r="B5" s="12" t="s">
        <v>4</v>
      </c>
      <c r="C5" s="244"/>
      <c r="D5" s="245"/>
      <c r="E5" s="245"/>
      <c r="F5" s="245"/>
      <c r="G5" s="245"/>
      <c r="H5" s="246"/>
      <c r="J5" s="247" t="s">
        <v>5</v>
      </c>
      <c r="K5" s="248"/>
      <c r="L5" s="249"/>
      <c r="M5" s="250"/>
      <c r="N5" s="251"/>
      <c r="P5" s="247" t="s">
        <v>6</v>
      </c>
      <c r="Q5" s="248"/>
      <c r="R5" s="252"/>
      <c r="S5" s="246"/>
      <c r="T5" s="7"/>
    </row>
    <row r="6" spans="1:22" s="15" customFormat="1" ht="9" customHeight="1" x14ac:dyDescent="0.4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16"/>
      <c r="U6" s="16"/>
    </row>
    <row r="7" spans="1:22" s="15" customFormat="1" ht="16.5" customHeight="1" x14ac:dyDescent="0.35">
      <c r="A7" s="17" t="s">
        <v>7</v>
      </c>
      <c r="B7" s="17" t="s">
        <v>8</v>
      </c>
      <c r="C7" s="17" t="s">
        <v>9</v>
      </c>
      <c r="D7" s="253" t="s">
        <v>10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8"/>
      <c r="R7" s="19"/>
      <c r="S7" s="20"/>
      <c r="T7" s="21"/>
      <c r="U7" s="16"/>
    </row>
    <row r="8" spans="1:22" s="15" customFormat="1" ht="9.75" customHeight="1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R8" s="16"/>
      <c r="U8" s="16"/>
    </row>
    <row r="9" spans="1:22" s="29" customFormat="1" ht="20.100000000000001" customHeight="1" x14ac:dyDescent="0.25">
      <c r="A9" s="23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4"/>
      <c r="T9" s="26"/>
      <c r="U9" s="27"/>
      <c r="V9" s="28"/>
    </row>
    <row r="10" spans="1:22" ht="19.5" customHeight="1" thickBot="1" x14ac:dyDescent="0.4">
      <c r="A10" s="230" t="s">
        <v>12</v>
      </c>
      <c r="B10" s="231"/>
      <c r="C10" s="232"/>
      <c r="D10" s="30">
        <v>104</v>
      </c>
      <c r="E10" s="31">
        <v>116</v>
      </c>
      <c r="F10" s="31">
        <v>128</v>
      </c>
      <c r="G10" s="31">
        <v>140</v>
      </c>
      <c r="H10" s="31">
        <v>152</v>
      </c>
      <c r="I10" s="31">
        <v>164</v>
      </c>
      <c r="J10" s="32">
        <v>176</v>
      </c>
      <c r="K10" s="33" t="s">
        <v>13</v>
      </c>
      <c r="L10" s="31" t="s">
        <v>14</v>
      </c>
      <c r="M10" s="31" t="s">
        <v>15</v>
      </c>
      <c r="N10" s="31" t="s">
        <v>16</v>
      </c>
      <c r="O10" s="31" t="s">
        <v>17</v>
      </c>
      <c r="P10" s="32" t="s">
        <v>18</v>
      </c>
      <c r="Q10" s="34" t="s">
        <v>19</v>
      </c>
      <c r="R10" s="35"/>
      <c r="S10" s="36"/>
      <c r="T10" s="37"/>
      <c r="U10" s="38" t="s">
        <v>20</v>
      </c>
      <c r="V10" s="28"/>
    </row>
    <row r="11" spans="1:22" ht="21.75" customHeight="1" x14ac:dyDescent="0.25">
      <c r="A11" s="39" t="s">
        <v>21</v>
      </c>
      <c r="B11" s="40">
        <v>6165</v>
      </c>
      <c r="C11" s="41" t="s">
        <v>22</v>
      </c>
      <c r="D11" s="42"/>
      <c r="E11" s="43"/>
      <c r="F11" s="43"/>
      <c r="G11" s="44"/>
      <c r="H11" s="44"/>
      <c r="I11" s="44"/>
      <c r="J11" s="45"/>
      <c r="K11" s="46"/>
      <c r="L11" s="44"/>
      <c r="M11" s="44"/>
      <c r="N11" s="44"/>
      <c r="O11" s="44"/>
      <c r="P11" s="45"/>
      <c r="Q11" s="47" t="s">
        <v>23</v>
      </c>
      <c r="R11" s="48">
        <f>35*0.9</f>
        <v>31.5</v>
      </c>
      <c r="S11" s="49">
        <f>0.9*40</f>
        <v>36</v>
      </c>
      <c r="T11" s="199">
        <f>SUM(E11:J11)*28.5+SUM(K11:P11)*34</f>
        <v>0</v>
      </c>
      <c r="U11" s="3" t="s">
        <v>24</v>
      </c>
      <c r="V11" s="28"/>
    </row>
    <row r="12" spans="1:22" ht="20.25" customHeight="1" x14ac:dyDescent="0.25">
      <c r="A12" s="50" t="s">
        <v>25</v>
      </c>
      <c r="B12" s="47">
        <v>6265</v>
      </c>
      <c r="C12" s="51" t="s">
        <v>22</v>
      </c>
      <c r="D12" s="52"/>
      <c r="E12" s="53"/>
      <c r="F12" s="54"/>
      <c r="G12" s="49"/>
      <c r="H12" s="49"/>
      <c r="I12" s="49"/>
      <c r="J12" s="55"/>
      <c r="K12" s="56"/>
      <c r="L12" s="49"/>
      <c r="M12" s="49"/>
      <c r="N12" s="49"/>
      <c r="O12" s="49"/>
      <c r="P12" s="57"/>
      <c r="Q12" s="47" t="s">
        <v>26</v>
      </c>
      <c r="R12" s="48">
        <f>0.9*25</f>
        <v>22.5</v>
      </c>
      <c r="S12" s="49">
        <f>30*0.9</f>
        <v>27</v>
      </c>
      <c r="T12" s="199">
        <f>SUM(E12:J12)*28.5+SUM(K12:P12)*31.5</f>
        <v>0</v>
      </c>
      <c r="U12" s="3" t="s">
        <v>27</v>
      </c>
      <c r="V12" s="28"/>
    </row>
    <row r="13" spans="1:22" ht="21" customHeight="1" x14ac:dyDescent="0.25">
      <c r="A13" s="58" t="s">
        <v>28</v>
      </c>
      <c r="B13" s="59">
        <v>7065</v>
      </c>
      <c r="C13" s="60" t="s">
        <v>22</v>
      </c>
      <c r="D13" s="52"/>
      <c r="E13" s="52"/>
      <c r="F13" s="54"/>
      <c r="G13" s="49"/>
      <c r="H13" s="49"/>
      <c r="I13" s="49"/>
      <c r="J13" s="55"/>
      <c r="K13" s="56"/>
      <c r="L13" s="49"/>
      <c r="M13" s="49"/>
      <c r="N13" s="49"/>
      <c r="O13" s="49"/>
      <c r="P13" s="57"/>
      <c r="Q13" s="47" t="s">
        <v>29</v>
      </c>
      <c r="R13" s="48"/>
      <c r="S13" s="49"/>
      <c r="T13" s="199">
        <f>SUM(F13:J13)*34+SUM(K13:P13)*36.5</f>
        <v>0</v>
      </c>
      <c r="U13" s="3" t="s">
        <v>30</v>
      </c>
      <c r="V13" s="28"/>
    </row>
    <row r="14" spans="1:22" ht="20.25" customHeight="1" thickBot="1" x14ac:dyDescent="0.3">
      <c r="A14" s="61" t="s">
        <v>31</v>
      </c>
      <c r="B14" s="62">
        <v>7465</v>
      </c>
      <c r="C14" s="63" t="s">
        <v>22</v>
      </c>
      <c r="D14" s="64"/>
      <c r="E14" s="64"/>
      <c r="F14" s="65"/>
      <c r="G14" s="66"/>
      <c r="H14" s="66"/>
      <c r="I14" s="66"/>
      <c r="J14" s="67"/>
      <c r="K14" s="68"/>
      <c r="L14" s="66"/>
      <c r="M14" s="66"/>
      <c r="N14" s="66"/>
      <c r="O14" s="66"/>
      <c r="P14" s="69"/>
      <c r="Q14" s="47" t="s">
        <v>32</v>
      </c>
      <c r="R14" s="48">
        <f>65*0.9</f>
        <v>58.5</v>
      </c>
      <c r="S14" s="49">
        <f>70*0.9</f>
        <v>63</v>
      </c>
      <c r="T14" s="199">
        <f>SUM(F14:J14)*72+SUM(K14:P14)*78</f>
        <v>0</v>
      </c>
      <c r="U14" s="3" t="s">
        <v>33</v>
      </c>
      <c r="V14" s="28"/>
    </row>
    <row r="15" spans="1:22" ht="24.95" hidden="1" customHeight="1" x14ac:dyDescent="0.25">
      <c r="A15" s="70"/>
      <c r="B15" s="71"/>
      <c r="C15" s="72"/>
      <c r="D15" s="73"/>
      <c r="E15" s="74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6"/>
      <c r="V15" s="22"/>
    </row>
    <row r="16" spans="1:22" ht="24.95" hidden="1" customHeight="1" x14ac:dyDescent="0.25">
      <c r="A16" s="77"/>
      <c r="B16" s="78"/>
      <c r="C16" s="79"/>
      <c r="D16" s="80"/>
      <c r="E16" s="81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3"/>
      <c r="V16" s="22"/>
    </row>
    <row r="17" spans="1:22" ht="24.95" hidden="1" customHeight="1" x14ac:dyDescent="0.25">
      <c r="A17" s="84"/>
      <c r="B17" s="85"/>
      <c r="C17" s="86"/>
      <c r="D17" s="87"/>
      <c r="E17" s="88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90"/>
      <c r="V17" s="22"/>
    </row>
    <row r="18" spans="1:22" ht="8.25" customHeight="1" x14ac:dyDescent="0.25">
      <c r="A18" s="91"/>
      <c r="B18" s="92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5"/>
      <c r="V18" s="22"/>
    </row>
    <row r="19" spans="1:22" s="103" customFormat="1" ht="21" customHeight="1" x14ac:dyDescent="0.25">
      <c r="A19" s="23" t="s">
        <v>34</v>
      </c>
      <c r="B19" s="96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100"/>
      <c r="S19" s="98"/>
      <c r="T19" s="101"/>
      <c r="U19" s="102"/>
      <c r="V19" s="28"/>
    </row>
    <row r="20" spans="1:22" ht="20.25" customHeight="1" thickBot="1" x14ac:dyDescent="0.4">
      <c r="A20" s="233" t="s">
        <v>12</v>
      </c>
      <c r="B20" s="234"/>
      <c r="C20" s="235"/>
      <c r="D20" s="104" t="s">
        <v>35</v>
      </c>
      <c r="E20" s="105" t="s">
        <v>36</v>
      </c>
      <c r="F20" s="105" t="s">
        <v>37</v>
      </c>
      <c r="G20" s="105" t="s">
        <v>13</v>
      </c>
      <c r="H20" s="105" t="s">
        <v>14</v>
      </c>
      <c r="I20" s="105" t="s">
        <v>15</v>
      </c>
      <c r="J20" s="105" t="s">
        <v>16</v>
      </c>
      <c r="K20" s="105" t="s">
        <v>17</v>
      </c>
      <c r="L20" s="105" t="s">
        <v>18</v>
      </c>
      <c r="M20" s="220"/>
      <c r="N20" s="220"/>
      <c r="O20" s="220"/>
      <c r="P20" s="221"/>
      <c r="Q20" s="34" t="s">
        <v>19</v>
      </c>
      <c r="R20" s="35"/>
      <c r="S20" s="36"/>
      <c r="T20" s="37"/>
      <c r="V20" s="28"/>
    </row>
    <row r="21" spans="1:22" ht="24" customHeight="1" x14ac:dyDescent="0.25">
      <c r="A21" s="106" t="s">
        <v>38</v>
      </c>
      <c r="B21" s="107">
        <v>44502</v>
      </c>
      <c r="C21" s="108" t="s">
        <v>39</v>
      </c>
      <c r="D21" s="109"/>
      <c r="E21" s="110"/>
      <c r="F21" s="110"/>
      <c r="G21" s="111"/>
      <c r="H21" s="111"/>
      <c r="I21" s="112"/>
      <c r="J21" s="113"/>
      <c r="K21" s="111"/>
      <c r="L21" s="114"/>
      <c r="M21" s="115"/>
      <c r="N21" s="115"/>
      <c r="O21" s="115"/>
      <c r="P21" s="115"/>
      <c r="Q21" s="116">
        <v>22</v>
      </c>
      <c r="R21" s="48">
        <f>20*0.9</f>
        <v>18</v>
      </c>
      <c r="S21" s="49"/>
      <c r="T21" s="117">
        <f>SUM(E21:K21)*22</f>
        <v>0</v>
      </c>
      <c r="U21" s="3">
        <v>11.93</v>
      </c>
      <c r="V21" s="28"/>
    </row>
    <row r="22" spans="1:22" ht="24" customHeight="1" x14ac:dyDescent="0.25">
      <c r="A22" s="50" t="s">
        <v>40</v>
      </c>
      <c r="B22" s="47">
        <v>7185</v>
      </c>
      <c r="C22" s="51" t="s">
        <v>41</v>
      </c>
      <c r="D22" s="52"/>
      <c r="E22" s="54"/>
      <c r="F22" s="54"/>
      <c r="G22" s="49"/>
      <c r="H22" s="49"/>
      <c r="I22" s="49"/>
      <c r="J22" s="49"/>
      <c r="K22" s="49"/>
      <c r="L22" s="57"/>
      <c r="M22" s="115"/>
      <c r="N22" s="115"/>
      <c r="O22" s="115"/>
      <c r="P22" s="115"/>
      <c r="Q22" s="116">
        <v>18</v>
      </c>
      <c r="R22" s="118"/>
      <c r="S22" s="47"/>
      <c r="T22" s="117">
        <f>SUM(E22:L22)*18</f>
        <v>0</v>
      </c>
      <c r="U22" s="3">
        <v>6.03</v>
      </c>
      <c r="V22" s="28"/>
    </row>
    <row r="23" spans="1:22" ht="24" customHeight="1" x14ac:dyDescent="0.25">
      <c r="A23" s="119" t="s">
        <v>42</v>
      </c>
      <c r="B23" s="120">
        <v>5267</v>
      </c>
      <c r="C23" s="121" t="s">
        <v>22</v>
      </c>
      <c r="D23" s="122"/>
      <c r="E23" s="123"/>
      <c r="F23" s="123"/>
      <c r="G23" s="124"/>
      <c r="H23" s="124"/>
      <c r="I23" s="124"/>
      <c r="J23" s="124"/>
      <c r="K23" s="124"/>
      <c r="L23" s="125"/>
      <c r="M23" s="115"/>
      <c r="N23" s="115"/>
      <c r="O23" s="115"/>
      <c r="P23" s="115"/>
      <c r="Q23" s="116">
        <v>23.5</v>
      </c>
      <c r="R23" s="118"/>
      <c r="S23" s="47"/>
      <c r="T23" s="117">
        <f>SUM(E23:K23)*23.5</f>
        <v>0</v>
      </c>
      <c r="V23" s="28"/>
    </row>
    <row r="24" spans="1:22" ht="24" customHeight="1" thickBot="1" x14ac:dyDescent="0.3">
      <c r="A24" s="61" t="s">
        <v>43</v>
      </c>
      <c r="B24" s="62">
        <v>6365</v>
      </c>
      <c r="C24" s="126" t="s">
        <v>22</v>
      </c>
      <c r="D24" s="64"/>
      <c r="E24" s="65"/>
      <c r="F24" s="65"/>
      <c r="G24" s="66"/>
      <c r="H24" s="66"/>
      <c r="I24" s="66"/>
      <c r="J24" s="66"/>
      <c r="K24" s="66"/>
      <c r="L24" s="69"/>
      <c r="M24" s="127"/>
      <c r="N24" s="127"/>
      <c r="O24" s="127"/>
      <c r="P24" s="127"/>
      <c r="Q24" s="116">
        <v>45</v>
      </c>
      <c r="R24" s="118"/>
      <c r="S24" s="47"/>
      <c r="T24" s="117">
        <f>SUM(E24:L24)*45</f>
        <v>0</v>
      </c>
      <c r="U24" s="3">
        <v>22.11</v>
      </c>
      <c r="V24" s="28"/>
    </row>
    <row r="25" spans="1:22" ht="6.75" customHeight="1" x14ac:dyDescent="0.25">
      <c r="A25" s="91"/>
      <c r="B25" s="92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V25" s="22"/>
    </row>
    <row r="26" spans="1:22" s="103" customFormat="1" ht="21.75" customHeight="1" x14ac:dyDescent="0.25">
      <c r="A26" s="23" t="s">
        <v>44</v>
      </c>
      <c r="B26" s="96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  <c r="Q26" s="98"/>
      <c r="R26" s="100"/>
      <c r="S26" s="98"/>
      <c r="T26" s="101"/>
      <c r="U26" s="102"/>
      <c r="V26" s="28"/>
    </row>
    <row r="27" spans="1:22" ht="21" customHeight="1" thickBot="1" x14ac:dyDescent="0.4">
      <c r="A27" s="236" t="s">
        <v>12</v>
      </c>
      <c r="B27" s="237"/>
      <c r="C27" s="238"/>
      <c r="D27" s="128" t="s">
        <v>45</v>
      </c>
      <c r="E27" s="128" t="s">
        <v>46</v>
      </c>
      <c r="F27" s="128" t="s">
        <v>47</v>
      </c>
      <c r="G27" s="128" t="s">
        <v>37</v>
      </c>
      <c r="H27" s="128" t="s">
        <v>13</v>
      </c>
      <c r="I27" s="128" t="s">
        <v>48</v>
      </c>
      <c r="J27" s="128" t="s">
        <v>15</v>
      </c>
      <c r="K27" s="128" t="s">
        <v>16</v>
      </c>
      <c r="L27" s="128" t="s">
        <v>17</v>
      </c>
      <c r="M27" s="128" t="s">
        <v>49</v>
      </c>
      <c r="N27" s="128" t="s">
        <v>50</v>
      </c>
      <c r="O27" s="129"/>
      <c r="P27" s="130"/>
      <c r="Q27" s="131" t="s">
        <v>19</v>
      </c>
      <c r="R27" s="19"/>
      <c r="S27" s="20"/>
      <c r="T27" s="21"/>
      <c r="V27" s="28"/>
    </row>
    <row r="28" spans="1:22" ht="24.95" customHeight="1" x14ac:dyDescent="0.25">
      <c r="A28" s="132" t="s">
        <v>51</v>
      </c>
      <c r="B28" s="49">
        <v>7069</v>
      </c>
      <c r="C28" s="133" t="s">
        <v>52</v>
      </c>
      <c r="D28" s="134"/>
      <c r="E28" s="135"/>
      <c r="F28" s="136"/>
      <c r="G28" s="44"/>
      <c r="H28" s="44"/>
      <c r="I28" s="44"/>
      <c r="J28" s="44"/>
      <c r="K28" s="44"/>
      <c r="L28" s="136"/>
      <c r="M28" s="136"/>
      <c r="N28" s="136"/>
      <c r="O28" s="137"/>
      <c r="P28" s="138"/>
      <c r="Q28" s="116">
        <v>71.5</v>
      </c>
      <c r="R28" s="47"/>
      <c r="S28" s="47"/>
      <c r="T28" s="117">
        <f>SUM(E28:N28)*71.5</f>
        <v>0</v>
      </c>
      <c r="U28"/>
      <c r="V28" s="28"/>
    </row>
    <row r="29" spans="1:22" ht="24.95" customHeight="1" x14ac:dyDescent="0.25">
      <c r="A29" s="132" t="s">
        <v>53</v>
      </c>
      <c r="B29" s="49">
        <v>7452</v>
      </c>
      <c r="C29" s="139" t="s">
        <v>54</v>
      </c>
      <c r="D29" s="140"/>
      <c r="E29" s="140"/>
      <c r="F29" s="140"/>
      <c r="G29" s="49"/>
      <c r="H29" s="49"/>
      <c r="I29" s="49"/>
      <c r="J29" s="49"/>
      <c r="K29" s="49"/>
      <c r="L29" s="141"/>
      <c r="M29" s="140"/>
      <c r="N29" s="140"/>
      <c r="O29" s="142"/>
      <c r="P29" s="143"/>
      <c r="Q29" s="116">
        <v>88</v>
      </c>
      <c r="R29" s="47"/>
      <c r="S29" s="47"/>
      <c r="T29" s="117">
        <f>SUM(G29:L29)*88</f>
        <v>0</v>
      </c>
      <c r="U29"/>
      <c r="V29" s="28"/>
    </row>
    <row r="30" spans="1:22" ht="7.5" customHeight="1" thickBot="1" x14ac:dyDescent="0.3">
      <c r="A30" s="144"/>
      <c r="B30" s="145"/>
      <c r="C30" s="146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47"/>
      <c r="V30" s="22"/>
    </row>
    <row r="31" spans="1:22" ht="22.5" customHeight="1" thickBot="1" x14ac:dyDescent="0.4">
      <c r="A31" s="239" t="s">
        <v>12</v>
      </c>
      <c r="B31" s="240"/>
      <c r="C31" s="241"/>
      <c r="D31" s="242" t="s">
        <v>55</v>
      </c>
      <c r="E31" s="243"/>
      <c r="F31" s="243"/>
      <c r="G31" s="243"/>
      <c r="H31" s="243" t="s">
        <v>56</v>
      </c>
      <c r="I31" s="243"/>
      <c r="J31" s="243" t="s">
        <v>57</v>
      </c>
      <c r="K31" s="243"/>
      <c r="L31" s="243" t="s">
        <v>58</v>
      </c>
      <c r="M31" s="243"/>
      <c r="N31" s="243" t="s">
        <v>59</v>
      </c>
      <c r="O31" s="243"/>
      <c r="P31" s="148"/>
      <c r="Q31" s="131" t="s">
        <v>19</v>
      </c>
      <c r="R31" s="19"/>
      <c r="S31" s="20"/>
      <c r="T31" s="21"/>
      <c r="V31" s="28"/>
    </row>
    <row r="32" spans="1:22" ht="24" customHeight="1" thickBot="1" x14ac:dyDescent="0.3">
      <c r="A32" s="149" t="s">
        <v>60</v>
      </c>
      <c r="B32" s="150"/>
      <c r="C32" s="151" t="s">
        <v>61</v>
      </c>
      <c r="D32" s="227"/>
      <c r="E32" s="227"/>
      <c r="F32" s="227"/>
      <c r="G32" s="228"/>
      <c r="H32" s="228"/>
      <c r="I32" s="228"/>
      <c r="J32" s="228"/>
      <c r="K32" s="228"/>
      <c r="L32" s="228"/>
      <c r="M32" s="228"/>
      <c r="N32" s="228"/>
      <c r="O32" s="228"/>
      <c r="P32" s="152"/>
      <c r="Q32" s="116">
        <v>7</v>
      </c>
      <c r="R32" s="118"/>
      <c r="S32" s="47"/>
      <c r="T32" s="117">
        <f>SUM(D32:O32)*7</f>
        <v>0</v>
      </c>
      <c r="U32" s="3">
        <v>3.35</v>
      </c>
      <c r="V32" s="28"/>
    </row>
    <row r="33" spans="1:22" ht="6.75" customHeight="1" x14ac:dyDescent="0.25">
      <c r="A33" s="144"/>
      <c r="B33" s="145"/>
      <c r="C33" s="146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47"/>
      <c r="V33" s="22"/>
    </row>
    <row r="34" spans="1:22" ht="18.75" customHeight="1" x14ac:dyDescent="0.25">
      <c r="A34" s="153" t="s">
        <v>62</v>
      </c>
      <c r="B34" s="154"/>
      <c r="C34" s="155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156"/>
      <c r="Q34" s="156"/>
      <c r="R34" s="157"/>
      <c r="S34" s="156"/>
      <c r="T34" s="158"/>
      <c r="U34"/>
      <c r="V34" s="28"/>
    </row>
    <row r="35" spans="1:22" ht="22.5" customHeight="1" thickBot="1" x14ac:dyDescent="0.4">
      <c r="A35" s="206" t="s">
        <v>12</v>
      </c>
      <c r="B35" s="207"/>
      <c r="C35" s="208"/>
      <c r="D35" s="219">
        <v>3</v>
      </c>
      <c r="E35" s="220"/>
      <c r="F35" s="220"/>
      <c r="G35" s="220">
        <v>4</v>
      </c>
      <c r="H35" s="220"/>
      <c r="I35" s="220"/>
      <c r="J35" s="221">
        <v>5</v>
      </c>
      <c r="K35" s="222"/>
      <c r="L35" s="219"/>
      <c r="M35" s="159"/>
      <c r="N35" s="223"/>
      <c r="O35" s="223"/>
      <c r="P35" s="160"/>
      <c r="Q35" s="34" t="s">
        <v>19</v>
      </c>
      <c r="R35" s="35"/>
      <c r="S35" s="36"/>
      <c r="T35" s="37"/>
      <c r="V35" s="28"/>
    </row>
    <row r="36" spans="1:22" ht="24" customHeight="1" x14ac:dyDescent="0.25">
      <c r="A36" s="161" t="s">
        <v>62</v>
      </c>
      <c r="B36" s="162" t="s">
        <v>63</v>
      </c>
      <c r="C36" s="163" t="s">
        <v>64</v>
      </c>
      <c r="D36" s="224"/>
      <c r="E36" s="225"/>
      <c r="F36" s="225"/>
      <c r="G36" s="225"/>
      <c r="H36" s="225"/>
      <c r="I36" s="225"/>
      <c r="J36" s="225"/>
      <c r="K36" s="225"/>
      <c r="L36" s="225"/>
      <c r="M36" s="164"/>
      <c r="N36" s="226"/>
      <c r="O36" s="226"/>
      <c r="P36" s="165"/>
      <c r="Q36" s="116">
        <v>40</v>
      </c>
      <c r="R36" s="118"/>
      <c r="S36" s="47"/>
      <c r="T36" s="117">
        <f>SUM(D36:L36)*40</f>
        <v>0</v>
      </c>
      <c r="U36" s="3">
        <v>8.3699999999999992</v>
      </c>
      <c r="V36" s="28"/>
    </row>
    <row r="37" spans="1:22" ht="24" customHeight="1" x14ac:dyDescent="0.25">
      <c r="A37" s="166" t="s">
        <v>65</v>
      </c>
      <c r="B37" s="59" t="s">
        <v>66</v>
      </c>
      <c r="C37" s="167" t="s">
        <v>67</v>
      </c>
      <c r="D37" s="205"/>
      <c r="E37" s="205"/>
      <c r="F37" s="205"/>
      <c r="G37" s="205"/>
      <c r="H37" s="205"/>
      <c r="I37" s="205"/>
      <c r="J37" s="205"/>
      <c r="K37" s="205"/>
      <c r="L37" s="205"/>
      <c r="M37" s="168"/>
      <c r="N37" s="169"/>
      <c r="O37" s="169"/>
      <c r="P37" s="168"/>
      <c r="Q37" s="116">
        <v>3</v>
      </c>
      <c r="R37" s="118"/>
      <c r="S37" s="47"/>
      <c r="T37" s="117">
        <f>SUM(D37)*3</f>
        <v>0</v>
      </c>
      <c r="V37" s="28"/>
    </row>
    <row r="38" spans="1:22" ht="6.75" customHeight="1" x14ac:dyDescent="0.25">
      <c r="A38" s="170"/>
      <c r="B38" s="145"/>
      <c r="C38" s="146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145"/>
      <c r="V38" s="22"/>
    </row>
    <row r="39" spans="1:22" ht="18" customHeight="1" x14ac:dyDescent="0.25">
      <c r="A39" s="171" t="s">
        <v>68</v>
      </c>
      <c r="B39" s="154"/>
      <c r="C39" s="172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6"/>
      <c r="R39" s="157"/>
      <c r="S39" s="156"/>
      <c r="T39" s="158"/>
      <c r="V39" s="28"/>
    </row>
    <row r="40" spans="1:22" ht="23.25" customHeight="1" thickBot="1" x14ac:dyDescent="0.4">
      <c r="A40" s="206"/>
      <c r="B40" s="207"/>
      <c r="C40" s="20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209"/>
      <c r="O40" s="209"/>
      <c r="P40" s="176"/>
      <c r="Q40" s="34" t="s">
        <v>19</v>
      </c>
      <c r="R40" s="35"/>
      <c r="S40" s="36"/>
      <c r="T40" s="37"/>
      <c r="V40" s="28"/>
    </row>
    <row r="41" spans="1:22" ht="24" customHeight="1" x14ac:dyDescent="0.25">
      <c r="A41" s="177" t="s">
        <v>69</v>
      </c>
      <c r="B41" s="178">
        <v>3166</v>
      </c>
      <c r="C41" s="179" t="s">
        <v>22</v>
      </c>
      <c r="D41" s="210"/>
      <c r="E41" s="211"/>
      <c r="F41" s="211"/>
      <c r="G41" s="211"/>
      <c r="H41" s="211"/>
      <c r="I41" s="211"/>
      <c r="J41" s="211"/>
      <c r="K41" s="211"/>
      <c r="L41" s="212"/>
      <c r="M41" s="180"/>
      <c r="N41" s="180"/>
      <c r="O41" s="180"/>
      <c r="P41" s="181"/>
      <c r="Q41" s="116">
        <v>23.5</v>
      </c>
      <c r="R41" s="118"/>
      <c r="S41" s="47"/>
      <c r="T41" s="117">
        <f>SUM(D41)*23.5</f>
        <v>0</v>
      </c>
      <c r="U41" s="3">
        <v>10.38</v>
      </c>
      <c r="V41" s="28"/>
    </row>
    <row r="42" spans="1:22" ht="24" customHeight="1" x14ac:dyDescent="0.25">
      <c r="A42" s="182" t="s">
        <v>70</v>
      </c>
      <c r="B42" s="59">
        <v>3165</v>
      </c>
      <c r="C42" s="60" t="s">
        <v>22</v>
      </c>
      <c r="D42" s="213"/>
      <c r="E42" s="214"/>
      <c r="F42" s="214"/>
      <c r="G42" s="214"/>
      <c r="H42" s="214"/>
      <c r="I42" s="214"/>
      <c r="J42" s="214"/>
      <c r="K42" s="214"/>
      <c r="L42" s="215"/>
      <c r="M42" s="180"/>
      <c r="N42" s="180"/>
      <c r="O42" s="180"/>
      <c r="P42" s="181"/>
      <c r="Q42" s="116">
        <v>38</v>
      </c>
      <c r="R42" s="118"/>
      <c r="S42" s="47"/>
      <c r="T42" s="117">
        <f>SUM(D42)*38</f>
        <v>0</v>
      </c>
      <c r="U42" s="3">
        <v>17.420000000000002</v>
      </c>
      <c r="V42" s="28"/>
    </row>
    <row r="43" spans="1:22" ht="24" customHeight="1" thickBot="1" x14ac:dyDescent="0.3">
      <c r="A43" s="183" t="s">
        <v>71</v>
      </c>
      <c r="B43" s="62">
        <v>3164</v>
      </c>
      <c r="C43" s="63" t="s">
        <v>22</v>
      </c>
      <c r="D43" s="216"/>
      <c r="E43" s="217"/>
      <c r="F43" s="217"/>
      <c r="G43" s="217"/>
      <c r="H43" s="217"/>
      <c r="I43" s="217"/>
      <c r="J43" s="217"/>
      <c r="K43" s="217"/>
      <c r="L43" s="218"/>
      <c r="M43" s="180"/>
      <c r="N43" s="180"/>
      <c r="O43" s="180"/>
      <c r="P43" s="181"/>
      <c r="Q43" s="116">
        <v>36.5</v>
      </c>
      <c r="R43" s="118"/>
      <c r="S43" s="47"/>
      <c r="T43" s="117">
        <f>SUM(D43)*36.5</f>
        <v>0</v>
      </c>
      <c r="U43" s="3">
        <v>20.100000000000001</v>
      </c>
      <c r="V43" s="28"/>
    </row>
    <row r="44" spans="1:22" ht="22.5" customHeight="1" x14ac:dyDescent="0.3">
      <c r="A44" s="201" t="s">
        <v>73</v>
      </c>
      <c r="B44" s="202"/>
      <c r="C44" s="203">
        <f>T44</f>
        <v>0</v>
      </c>
      <c r="D44" s="204" t="s">
        <v>74</v>
      </c>
      <c r="E44" s="202"/>
      <c r="F44" s="202"/>
      <c r="G44" s="202"/>
      <c r="H44" s="204"/>
      <c r="I44" s="204"/>
      <c r="J44" s="204"/>
      <c r="K44" s="204"/>
      <c r="L44" s="204"/>
      <c r="M44" s="204"/>
      <c r="N44" s="204"/>
      <c r="O44" s="204"/>
      <c r="Q44" s="184" t="s">
        <v>72</v>
      </c>
      <c r="R44" s="185"/>
      <c r="S44" s="186"/>
      <c r="T44" s="200">
        <f>SUM(T11:T14,T21:T24,T28:T29,T32,T36:T37,T41:T43)</f>
        <v>0</v>
      </c>
      <c r="V44" s="28"/>
    </row>
    <row r="45" spans="1:22" ht="17.25" customHeight="1" x14ac:dyDescent="0.25">
      <c r="A45" s="204" t="s">
        <v>75</v>
      </c>
      <c r="B45" s="202"/>
      <c r="C45" s="264" t="s">
        <v>78</v>
      </c>
      <c r="D45" s="263">
        <f>D3</f>
        <v>0</v>
      </c>
      <c r="E45" s="263"/>
      <c r="F45" s="263"/>
      <c r="G45" s="263"/>
      <c r="H45" s="265">
        <f>T3</f>
        <v>0</v>
      </c>
      <c r="I45" s="263"/>
      <c r="J45" s="263"/>
      <c r="K45" s="263"/>
      <c r="L45" s="263"/>
      <c r="M45" s="263"/>
      <c r="N45" s="204"/>
      <c r="O45" s="204"/>
      <c r="Q45" s="191"/>
      <c r="R45" s="192"/>
      <c r="S45" s="193"/>
      <c r="T45" s="193"/>
      <c r="V45" s="22"/>
    </row>
    <row r="46" spans="1:22" ht="18.75" customHeight="1" x14ac:dyDescent="0.25">
      <c r="A46" s="204" t="s">
        <v>76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Q46" s="196"/>
      <c r="R46" s="197"/>
      <c r="S46" s="94"/>
      <c r="T46" s="94"/>
      <c r="V46" s="22"/>
    </row>
    <row r="47" spans="1:22" ht="15" x14ac:dyDescent="0.2">
      <c r="A47" s="204" t="s">
        <v>77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</row>
    <row r="52" spans="3:15" ht="14.25" x14ac:dyDescent="0.2">
      <c r="C52" s="187"/>
      <c r="D52" s="188"/>
      <c r="E52" s="189"/>
      <c r="F52" s="190"/>
      <c r="G52" s="190"/>
      <c r="H52" s="190"/>
      <c r="I52" s="190"/>
      <c r="J52" s="187"/>
      <c r="K52" s="187"/>
      <c r="L52" s="187"/>
      <c r="M52" s="187"/>
      <c r="N52" s="187"/>
      <c r="O52" s="187"/>
    </row>
    <row r="53" spans="3:15" ht="14.25" x14ac:dyDescent="0.2">
      <c r="C53" s="187"/>
      <c r="D53" s="188"/>
      <c r="E53" s="194"/>
      <c r="F53" s="195"/>
      <c r="G53" s="195"/>
      <c r="H53" s="195"/>
      <c r="I53" s="195"/>
    </row>
  </sheetData>
  <mergeCells count="48">
    <mergeCell ref="D7:P7"/>
    <mergeCell ref="A2:T2"/>
    <mergeCell ref="B3:C3"/>
    <mergeCell ref="D3:H3"/>
    <mergeCell ref="J3:K3"/>
    <mergeCell ref="L3:N3"/>
    <mergeCell ref="P3:Q3"/>
    <mergeCell ref="R3:S3"/>
    <mergeCell ref="C5:H5"/>
    <mergeCell ref="J5:K5"/>
    <mergeCell ref="L5:N5"/>
    <mergeCell ref="P5:Q5"/>
    <mergeCell ref="R5:S5"/>
    <mergeCell ref="A10:C10"/>
    <mergeCell ref="A20:C20"/>
    <mergeCell ref="M20:P20"/>
    <mergeCell ref="A27:C27"/>
    <mergeCell ref="A31:C31"/>
    <mergeCell ref="D31:G31"/>
    <mergeCell ref="H31:I31"/>
    <mergeCell ref="J31:K31"/>
    <mergeCell ref="L31:M31"/>
    <mergeCell ref="N31:O31"/>
    <mergeCell ref="D36:F36"/>
    <mergeCell ref="G36:I36"/>
    <mergeCell ref="J36:L36"/>
    <mergeCell ref="N36:O36"/>
    <mergeCell ref="D32:G32"/>
    <mergeCell ref="H32:I32"/>
    <mergeCell ref="J32:K32"/>
    <mergeCell ref="L32:M32"/>
    <mergeCell ref="N32:O32"/>
    <mergeCell ref="D34:G34"/>
    <mergeCell ref="H34:I34"/>
    <mergeCell ref="J34:K34"/>
    <mergeCell ref="L34:M34"/>
    <mergeCell ref="N34:O34"/>
    <mergeCell ref="A35:C35"/>
    <mergeCell ref="D35:F35"/>
    <mergeCell ref="G35:I35"/>
    <mergeCell ref="J35:L35"/>
    <mergeCell ref="N35:O35"/>
    <mergeCell ref="D37:L37"/>
    <mergeCell ref="A40:C40"/>
    <mergeCell ref="N40:O40"/>
    <mergeCell ref="D41:L41"/>
    <mergeCell ref="D42:L42"/>
    <mergeCell ref="D43:L43"/>
  </mergeCells>
  <printOptions horizontalCentered="1"/>
  <pageMargins left="0" right="0" top="0" bottom="0" header="0.51181102362204722" footer="0.51181102362204722"/>
  <pageSetup paperSize="9" scale="69" fitToHeight="2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MERCHANDISING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Peeters</dc:creator>
  <cp:lastModifiedBy>Sofie Peeters</cp:lastModifiedBy>
  <cp:lastPrinted>2017-07-23T12:03:25Z</cp:lastPrinted>
  <dcterms:created xsi:type="dcterms:W3CDTF">2017-07-23T11:50:01Z</dcterms:created>
  <dcterms:modified xsi:type="dcterms:W3CDTF">2017-07-23T12:13:42Z</dcterms:modified>
</cp:coreProperties>
</file>